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36" documentId="120_S{2AC9BD13-BADA-5192-A53E-5A8FF88502F6}" xr6:coauthVersionLast="47" xr6:coauthVersionMax="47" xr10:uidLastSave="{3D7260FF-09F2-499E-BCBD-BA607B7EB407}"/>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<sst xmlns="http://schemas.openxmlformats.org/spreadsheetml/2006/main" count="180301" uniqueCount="39134">
  <si>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</si>
  <si>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</si>
  <si>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</si>
  <si>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</si>
  <si>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</si>
  <si>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</si>
  <si>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</si>
  <si>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</si>
  <si>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</si>
  <si>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</si>
  <si>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</si>
  <si>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</si>
  <si>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</si>
  <si>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</si>
  <si>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</si>
  <si>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</si>
  <si>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</si>
  <si>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</si>
  <si>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</si>
  <si>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</si>
  <si>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</si>
  <si>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</si>
  <si>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</si>
  <si>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</si>
  <si>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</si>
  <si>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</si>
  <si>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</si>
  <si>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</si>
  <si>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</si>
  <si>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</si>
  <si>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</si>
  <si>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</si>
  <si>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</si>
  <si>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</si>
  <si>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</si>
  <si>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</si>
  <si>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</si>
  <si>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</si>
  <si>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</si>
  <si>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</si>
  <si>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</si>
  <si>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</si>
  <si>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</si>
  <si>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</si>
  <si>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</si>
  <si>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</si>
  <si>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</si>
  <si>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</si>
  <si>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</si>
  <si>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</si>
  <si>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</si>
  <si>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</si>
  <si>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</si>
  <si>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</si>
  <si>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</si>
  <si>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</si>
  <si>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</si>
  <si>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</si>
  <si>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</si>
  <si>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</si>
  <si>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</si>
  <si>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</si>
  <si>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</si>
  <si>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</si>
  <si>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</si>
  <si>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</si>
  <si>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</si>
  <si>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</si>
  <si>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</si>
  <si>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</si>
  <si>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</si>
  <si>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</si>
  <si>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</si>
  <si>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</si>
  <si>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</si>
  <si>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</si>
  <si>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</si>
  <si>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</si>
  <si>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</si>
  <si>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</si>
  <si>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</si>
  <si>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</si>
  <si>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</si>
  <si>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</si>
  <si>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</si>
  <si>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</si>
  <si>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</si>
  <si>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</si>
  <si>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</si>
  <si>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</si>
  <si>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</si>
  <si>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</si>
  <si>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</si>
  <si>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</si>
  <si>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</si>
  <si>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</si>
  <si>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</si>
  <si>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</si>
  <si>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</si>
  <si>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</si>
  <si>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</si>
  <si>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</si>
  <si>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</si>
  <si>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</si>
  <si>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</si>
  <si>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</si>
  <si>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</si>
  <si>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</si>
  <si>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</si>
  <si>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</si>
  <si>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</si>
  <si>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</si>
  <si>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</si>
  <si>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</si>
  <si>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</si>
  <si>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</si>
  <si>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</si>
  <si>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</si>
  <si>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</si>
  <si>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</si>
  <si>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</si>
  <si>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</si>
  <si>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</si>
  <si>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</si>
  <si>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</si>
  <si>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</si>
  <si>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</si>
  <si>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</si>
  <si>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</si>
  <si>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</si>
  <si>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</si>
  <si>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</si>
  <si>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</si>
  <si>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</si>
  <si>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</si>
  <si>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</si>
  <si>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</si>
  <si>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</si>
  <si>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</si>
  <si>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</si>
  <si>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</si>
  <si>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</si>
  <si>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</si>
  <si>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</si>
  <si>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</si>
  <si>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</si>
  <si>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</si>
  <si>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</si>
  <si>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</si>
  <si>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</si>
  <si>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</si>
  <si>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</si>
  <si>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</si>
  <si>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</si>
  <si>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</si>
  <si>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</si>
  <si>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</si>
  <si>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</si>
  <si>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</si>
  <si>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</si>
  <si>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</si>
  <si>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</si>
  <si>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</si>
  <si>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</si>
  <si>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</si>
  <si>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</si>
  <si>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</si>
  <si>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</si>
  <si>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</si>
  <si>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</si>
  <si>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</si>
  <si>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</si>
  <si>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</si>
  <si>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</si>
  <si>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</si>
  <si>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</si>
  <si>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</si>
  <si>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</si>
  <si>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</si>
  <si>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</si>
  <si>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</si>
  <si>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</si>
  <si>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</si>
  <si>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</si>
  <si>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</si>
  <si>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</si>
  <si>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</si>
  <si>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</si>
  <si>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</si>
  <si>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</si>
  <si>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</si>
  <si>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</si>
  <si>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</si>
  <si>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</si>
  <si>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</si>
  <si>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</si>
  <si>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</si>
  <si>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</si>
  <si>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</si>
  <si>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</si>
  <si>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</si>
  <si>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</si>
  <si>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</si>
  <si>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</si>
  <si>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</si>
  <si>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</si>
  <si>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</si>
  <si>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</si>
  <si>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</si>
  <si>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</si>
  <si>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</si>
  <si>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</si>
  <si>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</si>
  <si>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</si>
  <si>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</si>
  <si>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</si>
  <si>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</si>
  <si>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</si>
  <si>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</si>
  <si>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</si>
  <si>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</si>
  <si>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</si>
  <si>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</si>
  <si>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</si>
  <si>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</si>
  <si>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</si>
  <si>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</si>
  <si>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</si>
  <si>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</si>
  <si>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</si>
  <si>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</si>
  <si>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</si>
  <si>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</si>
  <si>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</si>
  <si>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</si>
  <si>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</si>
  <si>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</si>
  <si>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</si>
  <si>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</si>
  <si>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</si>
  <si>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</si>
  <si>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</si>
  <si>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</si>
  <si>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</si>
  <si>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</si>
  <si>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</si>
  <si>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</si>
  <si>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</si>
  <si>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</si>
  <si>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</si>
  <si>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</si>
  <si>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</si>
  <si>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</si>
  <si>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</si>
  <si>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</si>
  <si>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</si>
  <si>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</si>
  <si>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</si>
  <si>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</si>
  <si>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</si>
  <si>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</si>
  <si>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</si>
  <si>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</si>
  <si>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</si>
  <si>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</si>
  <si>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</si>
  <si>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</si>
  <si>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</si>
  <si>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</si>
  <si>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</si>
  <si>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</si>
  <si>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</si>
  <si>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</si>
  <si>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</si>
  <si>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</si>
  <si>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</si>
  <si>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</si>
  <si>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</si>
  <si>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</si>
  <si>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</si>
  <si>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</si>
  <si>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</si>
  <si>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</si>
  <si>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</si>
  <si>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</si>
  <si>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</si>
  <si>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</si>
  <si>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</si>
  <si>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</si>
  <si>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</si>
  <si>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</si>
  <si>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</si>
  <si>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</si>
  <si>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</si>
  <si>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</si>
  <si>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</si>
  <si>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</si>
  <si>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</si>
  <si>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</si>
  <si>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</si>
  <si>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</si>
  <si>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</si>
  <si>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</si>
  <si>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</si>
  <si>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</si>
  <si>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</si>
  <si>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</si>
  <si>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</si>
  <si>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</si>
  <si>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</si>
  <si>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</si>
  <si>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</si>
  <si>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</si>
  <si>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</si>
  <si>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</si>
  <si>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</si>
  <si>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</si>
  <si>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</si>
  <si>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</si>
  <si>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</si>
  <si>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</si>
  <si>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</si>
  <si>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</si>
  <si>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</si>
  <si>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</si>
  <si>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</si>
  <si>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</si>
  <si>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</si>
  <si>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</si>
  <si>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</si>
  <si>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</si>
  <si>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</si>
  <si>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</si>
  <si>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</si>
  <si>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</si>
  <si>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</si>
  <si>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</si>
  <si>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</si>
  <si>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</si>
  <si>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</si>
  <si>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</si>
  <si>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</si>
  <si>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</si>
  <si>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</si>
  <si>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</si>
  <si>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</si>
  <si>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</si>
  <si>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</si>
  <si>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</si>
  <si>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</si>
  <si>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</si>
  <si>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</si>
  <si>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</si>
  <si>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</si>
  <si>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</si>
  <si>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</si>
  <si>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</si>
  <si>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</si>
  <si>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</si>
  <si>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</si>
  <si>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</si>
  <si>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</si>
  <si>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</si>
  <si>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</si>
  <si>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</si>
  <si>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</si>
  <si>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</si>
  <si>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</si>
  <si>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</si>
  <si>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</si>
  <si>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</si>
  <si>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</si>
  <si>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</si>
  <si>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</si>
  <si>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</si>
  <si>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</si>
  <si>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</si>
  <si>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</si>
  <si>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</si>
  <si>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</si>
  <si>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</si>
  <si>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</si>
  <si>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</si>
  <si>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</si>
  <si>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</si>
  <si>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</si>
  <si>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</si>
  <si>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</si>
  <si>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</si>
  <si>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</si>
  <si>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</si>
  <si>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</si>
  <si>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</si>
  <si>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</si>
  <si>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</si>
  <si>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</si>
  <si>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</si>
  <si>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</si>
  <si>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</si>
  <si>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</si>
  <si>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</si>
  <si>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</si>
  <si>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</si>
  <si>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</si>
  <si>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</si>
  <si>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</si>
  <si>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</si>
  <si>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</si>
  <si>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</si>
  <si>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</si>
  <si>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</si>
  <si>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</si>
  <si>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</si>
  <si>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</si>
  <si>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</si>
  <si>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</si>
  <si>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</si>
  <si>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</si>
  <si>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</si>
  <si>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</si>
  <si>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</si>
  <si>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</si>
  <si>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</si>
  <si>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</si>
  <si>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</si>
  <si>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</si>
  <si>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</si>
  <si>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</si>
  <si>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</si>
  <si>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</si>
  <si>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</si>
  <si>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</si>
  <si>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</si>
  <si>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</si>
  <si>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</si>
  <si>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</si>
  <si>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</si>
  <si>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</si>
  <si>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</si>
  <si>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</si>
  <si>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</si>
  <si>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</si>
  <si>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</si>
  <si>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</si>
  <si>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</si>
  <si>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</si>
  <si>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</si>
  <si>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</si>
  <si>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</si>
  <si>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</si>
  <si>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</si>
  <si>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</si>
  <si>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</si>
  <si>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</si>
  <si>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</si>
  <si>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</si>
  <si>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</si>
  <si>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</si>
  <si>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</si>
  <si>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</si>
  <si>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</si>
  <si>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</si>
  <si>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</si>
  <si>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</si>
  <si>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</si>
  <si>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</si>
  <si>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</si>
  <si>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</si>
  <si>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</si>
  <si>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</si>
  <si>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</si>
  <si>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</si>
  <si>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</si>
  <si>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</si>
  <si>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</si>
  <si>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</si>
  <si>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</si>
  <si>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</si>
  <si>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</si>
  <si>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</si>
  <si>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</si>
  <si>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</si>
  <si>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</si>
  <si>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</si>
  <si>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</si>
  <si>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</si>
  <si>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</si>
  <si>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</si>
  <si>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</si>
  <si>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</si>
  <si>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</si>
  <si>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</si>
  <si>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</si>
  <si>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</si>
  <si>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</si>
  <si>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</si>
  <si>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</si>
  <si>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</si>
  <si>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</si>
  <si>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</si>
  <si>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</si>
  <si>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</si>
  <si>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</si>
  <si>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</si>
  <si>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</si>
  <si>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</si>
  <si>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</si>
  <si>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</si>
  <si>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</si>
  <si>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</si>
  <si>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</si>
  <si>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</si>
  <si>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</si>
  <si>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</si>
  <si>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</si>
  <si>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</si>
  <si>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</si>
  <si>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</si>
  <si>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</si>
  <si>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</si>
  <si>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</si>
  <si>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</si>
  <si>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</si>
  <si>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</si>
  <si>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</si>
  <si>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</si>
  <si>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</si>
  <si>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</si>
  <si>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</si>
  <si>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</si>
  <si>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</si>
  <si>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</si>
  <si>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</si>
  <si>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</si>
  <si>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</si>
  <si>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</si>
  <si>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</si>
  <si>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</si>
  <si>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</si>
  <si>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</si>
  <si>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</si>
  <si>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</si>
  <si>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</si>
  <si>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</si>
  <si>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</si>
  <si>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</si>
  <si>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</si>
  <si>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</si>
  <si>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</si>
  <si>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</si>
  <si>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</si>
  <si>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</si>
  <si>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</si>
  <si>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</si>
  <si>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</si>
  <si>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</si>
  <si>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</si>
  <si>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</si>
  <si>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</si>
  <si>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</si>
  <si>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</si>
  <si>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</si>
  <si>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</si>
  <si>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</si>
  <si>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</si>
  <si>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</si>
  <si>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</si>
  <si>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</si>
  <si>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</si>
  <si>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</si>
  <si>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</si>
  <si>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</si>
  <si>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</si>
  <si>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</si>
  <si>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</si>
  <si>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</si>
  <si>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</si>
  <si>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</si>
  <si>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</si>
  <si>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</si>
  <si>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</si>
  <si>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</si>
  <si>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</si>
  <si>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</si>
  <si>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</si>
  <si>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</si>
  <si>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</si>
  <si>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</si>
  <si>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</si>
  <si>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</si>
  <si>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</si>
  <si>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</si>
  <si>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</si>
  <si>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</si>
  <si>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</si>
  <si>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</si>
  <si>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</si>
  <si>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</si>
  <si>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</si>
  <si>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</si>
  <si>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</si>
  <si>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</si>
  <si>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</si>
  <si>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</si>
  <si>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</si>
  <si>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</si>
  <si>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</si>
  <si>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</si>
  <si>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</si>
  <si>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</si>
  <si>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</si>
  <si>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</si>
  <si>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</si>
  <si>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</si>
  <si>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</si>
  <si>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</si>
  <si>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</si>
  <si>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</si>
  <si>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</si>
  <si>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</si>
  <si>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</si>
  <si>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</si>
  <si>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</si>
  <si>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</si>
  <si>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</si>
  <si>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</si>
  <si>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</si>
  <si>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</si>
  <si>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</si>
  <si>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</si>
  <si>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</si>
  <si>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</si>
  <si>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</si>
  <si>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</si>
  <si>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</si>
  <si>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</si>
  <si>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</si>
  <si>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</si>
  <si>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</si>
  <si>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</si>
  <si>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</si>
  <si>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</si>
  <si>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</si>
  <si>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</si>
  <si>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</si>
  <si>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</si>
  <si>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</si>
  <si>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</si>
  <si>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</si>
  <si>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</si>
  <si>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</si>
  <si>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</si>
  <si>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</si>
  <si>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</si>
  <si>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</si>
  <si>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</si>
  <si>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</si>
  <si>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</si>
  <si>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</si>
  <si>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</si>
  <si>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</si>
  <si>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</si>
  <si>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</si>
  <si>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</si>
  <si>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</si>
  <si>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</si>
  <si>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</si>
  <si>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</si>
  <si>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</si>
  <si>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</si>
  <si>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</si>
  <si>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</si>
  <si>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</si>
  <si>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</si>
  <si>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</si>
  <si>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</si>
  <si>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</si>
  <si>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</si>
  <si>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</si>
  <si>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</si>
  <si>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</si>
  <si>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</si>
  <si>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</si>
  <si>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</si>
  <si>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</si>
  <si>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</si>
  <si>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</si>
  <si>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</si>
  <si>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</si>
  <si>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</si>
  <si>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</si>
  <si>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</si>
  <si>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</si>
  <si>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</si>
  <si>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</si>
  <si>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</si>
  <si>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</si>
  <si>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</si>
  <si>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</si>
  <si>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</si>
  <si>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</si>
  <si>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</si>
  <si>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</si>
  <si>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</si>
  <si>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</si>
  <si>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</si>
  <si>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</si>
  <si>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</si>
  <si>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</si>
  <si>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</si>
  <si>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</si>
  <si>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</si>
  <si>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</si>
  <si>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</si>
  <si>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</si>
  <si>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</si>
  <si>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</si>
  <si>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</si>
  <si>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</si>
  <si>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</si>
  <si>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</si>
  <si>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</si>
  <si>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</si>
  <si>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</si>
  <si>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</si>
  <si>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</si>
  <si>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</si>
  <si>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</si>
  <si>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</si>
  <si>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</si>
  <si>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</si>
  <si>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</si>
  <si>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</si>
  <si>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</si>
  <si>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</si>
  <si>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</si>
  <si>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</si>
  <si>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</si>
  <si>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</si>
  <si>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</si>
  <si>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</si>
  <si>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</si>
  <si>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</si>
  <si>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</si>
  <si>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</si>
  <si>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</si>
  <si>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</si>
  <si>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</si>
  <si>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</si>
  <si>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</si>
  <si>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</si>
  <si>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</si>
  <si>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</si>
  <si>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</si>
  <si>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</si>
  <si>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</si>
  <si>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</si>
  <si>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</si>
  <si>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</si>
  <si>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</si>
  <si>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</si>
  <si>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</si>
  <si>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</si>
  <si>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</si>
  <si>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</si>
  <si>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</si>
  <si>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</si>
  <si>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</si>
  <si>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</si>
  <si>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</si>
  <si>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</si>
  <si>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</si>
  <si>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</si>
  <si>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</si>
  <si>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</si>
  <si>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</si>
  <si>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</si>
  <si>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</si>
  <si>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</si>
  <si>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</si>
  <si>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</si>
  <si>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</si>
  <si>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</si>
  <si>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</si>
  <si>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</si>
  <si>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</si>
  <si>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</si>
  <si>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</si>
  <si>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</si>
  <si>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</si>
  <si>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</si>
  <si>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</si>
  <si>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</si>
  <si>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</si>
  <si>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</si>
  <si>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</si>
  <si>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</si>
  <si>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</si>
  <si>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</si>
  <si>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</si>
  <si>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</si>
  <si>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</si>
  <si>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</si>
  <si>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</si>
  <si>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</si>
  <si>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</si>
  <si>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</si>
  <si>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</si>
  <si>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</si>
  <si>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</si>
  <si>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</si>
  <si>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</si>
  <si>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</si>
  <si>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</si>
  <si>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</si>
  <si>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</si>
  <si>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</si>
  <si>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</si>
  <si>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</si>
  <si>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</si>
  <si>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</si>
  <si>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</si>
  <si>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</si>
  <si>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</si>
  <si>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</si>
  <si>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</si>
  <si>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</si>
  <si>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</si>
  <si>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</si>
  <si>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</si>
  <si>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</si>
  <si>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</si>
  <si>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</si>
  <si>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</si>
  <si>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</si>
  <si>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</si>
  <si>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</si>
  <si>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</si>
  <si>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</si>
  <si>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</si>
  <si>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</si>
  <si>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</si>
  <si>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</si>
  <si>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</si>
  <si>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</si>
  <si>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</si>
  <si>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</si>
  <si>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</si>
  <si>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</si>
  <si>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</si>
  <si>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</si>
  <si>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</si>
  <si>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</si>
  <si>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</si>
  <si>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</si>
  <si>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</si>
  <si>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</si>
  <si>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</si>
  <si>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</si>
  <si>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</si>
  <si>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</si>
  <si>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</si>
  <si>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</si>
  <si>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</si>
  <si>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</si>
  <si>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</si>
  <si>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</si>
  <si>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</si>
  <si>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</si>
  <si>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</si>
  <si>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</si>
  <si>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</si>
  <si>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</si>
  <si>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</si>
  <si>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</si>
  <si>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</si>
  <si>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</si>
  <si>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</si>
  <si>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</si>
  <si>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</si>
  <si>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</si>
  <si>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</si>
  <si>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</si>
  <si>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</si>
  <si>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</si>
  <si>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</si>
  <si>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</si>
  <si>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</si>
  <si>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</si>
  <si>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</si>
  <si>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</si>
  <si>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</si>
  <si>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</si>
  <si>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</si>
  <si>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</si>
  <si>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</si>
  <si>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</si>
  <si>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</si>
  <si>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</si>
  <si>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</si>
  <si>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</si>
  <si>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</si>
  <si>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</si>
  <si>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</si>
  <si>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</si>
  <si>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</si>
  <si>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</si>
  <si>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</si>
  <si>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</si>
  <si>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</si>
  <si>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</si>
  <si>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</si>
  <si>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</si>
  <si>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</si>
  <si>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</si>
  <si>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</si>
  <si>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</si>
  <si>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</si>
  <si>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</si>
  <si>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</si>
  <si>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</si>
  <si>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</si>
  <si>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</si>
  <si>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</si>
  <si>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</si>
  <si>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</si>
  <si>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</si>
  <si>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</si>
  <si>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</si>
  <si>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</si>
  <si>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</si>
  <si>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</si>
  <si>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</si>
  <si>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</si>
  <si>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</si>
  <si>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</si>
  <si>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</si>
  <si>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</si>
  <si>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</si>
  <si>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</si>
  <si>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</si>
  <si>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</si>
  <si>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</si>
  <si>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</si>
  <si>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</si>
  <si>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</si>
  <si>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</si>
  <si>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</si>
  <si>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</si>
  <si>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</si>
  <si>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</si>
  <si>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</si>
  <si>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</si>
  <si>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</si>
  <si>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</si>
  <si>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</si>
  <si>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</si>
  <si>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</si>
  <si>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</si>
  <si>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</si>
  <si>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</si>
  <si>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</si>
  <si>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</si>
  <si>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</si>
  <si>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</si>
  <si>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</si>
  <si>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</si>
  <si>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</si>
  <si>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</si>
  <si>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</si>
  <si>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</si>
  <si>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</si>
  <si>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</si>
  <si>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</si>
  <si>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</si>
  <si>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</si>
  <si>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</si>
  <si>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</si>
  <si>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</si>
  <si>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</si>
  <si>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</si>
  <si>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</si>
  <si>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</si>
  <si>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</si>
  <si>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</si>
  <si>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</si>
  <si>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</si>
  <si>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</si>
  <si>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</si>
  <si>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</si>
  <si>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</si>
  <si>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</si>
  <si>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</si>
  <si>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</si>
  <si>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</si>
  <si>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</si>
  <si>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</si>
  <si>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</si>
  <si>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</si>
  <si>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</si>
  <si>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</si>
  <si>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</si>
  <si>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</si>
  <si>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</si>
  <si>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</si>
  <si>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</si>
  <si>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</si>
  <si>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</si>
  <si>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</si>
  <si>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</si>
  <si>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</si>
  <si>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</si>
  <si>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</si>
  <si>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</si>
  <si>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</si>
  <si>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</si>
  <si>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</si>
  <si>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</si>
  <si>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</si>
  <si>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</si>
  <si>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</si>
  <si>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</si>
  <si>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</si>
  <si>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</si>
  <si>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</si>
  <si>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</si>
  <si>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</si>
  <si>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</si>
  <si>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</si>
  <si>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</si>
  <si>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</si>
  <si>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</si>
  <si>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</si>
  <si>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</si>
  <si>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</si>
  <si>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</si>
  <si>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</si>
  <si>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</si>
  <si>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</si>
  <si>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</si>
  <si>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</si>
  <si>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</si>
  <si>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</si>
  <si>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</si>
  <si>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</si>
  <si>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</si>
  <si>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</si>
  <si>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</si>
  <si>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</si>
  <si>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</si>
  <si>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</si>
  <si>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</si>
  <si>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</si>
  <si>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</si>
  <si>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</si>
  <si>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</si>
  <si>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</si>
  <si>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</si>
  <si>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</si>
  <si>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</si>
  <si>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</si>
  <si>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</si>
  <si>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</si>
  <si>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</si>
  <si>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</si>
  <si>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</si>
  <si>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</si>
  <si>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</si>
  <si>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</si>
  <si>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</si>
  <si>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</si>
  <si>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</si>
  <si>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</si>
  <si>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</si>
  <si>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</si>
  <si>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</si>
  <si>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</si>
  <si>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</si>
  <si>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</si>
  <si>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</si>
  <si>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</si>
  <si>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</si>
  <si>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</si>
  <si>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</si>
  <si>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</si>
  <si>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</si>
  <si>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</si>
  <si>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</si>
  <si>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</si>
  <si>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</si>
  <si>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</si>
  <si>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</si>
  <si>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</si>
  <si>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</si>
  <si>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</si>
  <si>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</si>
  <si>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</si>
  <si>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</si>
  <si>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</si>
  <si>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</si>
  <si>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</si>
  <si>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</si>
  <si>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</si>
  <si>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</si>
  <si>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</si>
  <si>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</si>
  <si>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</si>
  <si>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</si>
  <si>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</si>
  <si>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</si>
  <si>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</si>
  <si>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</si>
  <si>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</si>
  <si>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</si>
  <si>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</si>
  <si>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</si>
  <si>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</si>
  <si>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</si>
  <si>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</si>
  <si>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</si>
  <si>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</si>
  <si>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</si>
  <si>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</si>
  <si>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</si>
  <si>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</si>
  <si>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</si>
  <si>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</si>
  <si>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</si>
  <si>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</si>
  <si>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</si>
  <si>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</si>
  <si>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</si>
  <si>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</si>
  <si>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</si>
  <si>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</si>
  <si>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</si>
  <si>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</si>
  <si>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</si>
  <si>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</si>
  <si>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</si>
  <si>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</si>
  <si>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</si>
  <si>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</si>
  <si>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</si>
  <si>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</si>
  <si>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</si>
  <si>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</si>
  <si>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</si>
  <si>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</si>
  <si>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</si>
  <si>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</si>
  <si>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</si>
  <si>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</si>
  <si>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</si>
  <si>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</si>
  <si>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</si>
  <si>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</si>
  <si>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</si>
  <si>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</si>
  <si>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</si>
  <si>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</si>
  <si>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</si>
  <si>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</si>
  <si>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</si>
  <si>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</si>
  <si>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</si>
  <si>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</si>
  <si>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</si>
  <si>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</si>
  <si>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</si>
  <si>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</si>
  <si>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</si>
  <si>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</si>
  <si>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</si>
  <si>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</si>
  <si>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</si>
  <si>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</si>
  <si>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</si>
  <si>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</si>
  <si>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</si>
  <si>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</si>
  <si>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</si>
  <si>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</si>
  <si>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</si>
  <si>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</si>
  <si>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</si>
  <si>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</si>
  <si>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</si>
  <si>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</si>
  <si>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</si>
  <si>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</si>
  <si>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</si>
  <si>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</si>
  <si>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</si>
  <si>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</si>
  <si>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</si>
  <si>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</si>
  <si>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</si>
  <si>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</si>
  <si>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</si>
  <si>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</si>
  <si>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</si>
  <si>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</si>
  <si>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</si>
  <si>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</si>
  <si>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</si>
  <si>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</si>
  <si>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</si>
  <si>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</si>
  <si>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</si>
  <si>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</si>
  <si>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</si>
  <si>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</si>
  <si>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</si>
  <si>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</si>
  <si>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</si>
  <si>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</si>
  <si>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</si>
  <si>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</si>
  <si>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</si>
  <si>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</si>
  <si>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</si>
  <si>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</si>
  <si>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</si>
  <si>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</si>
  <si>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</si>
  <si>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</si>
  <si>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</si>
  <si>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</si>
  <si>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</si>
  <si>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</si>
  <si>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</si>
  <si>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</si>
  <si>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</si>
  <si>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</si>
  <si>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</si>
  <si>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</si>
  <si>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</si>
  <si>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</si>
  <si>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</si>
  <si>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</si>
  <si>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</si>
  <si>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</si>
  <si>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</si>
  <si>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</si>
  <si>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</si>
  <si>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</si>
  <si>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</si>
  <si>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</si>
  <si>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</si>
  <si>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</si>
  <si>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</si>
  <si>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</si>
  <si>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</si>
  <si>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</si>
  <si>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</si>
  <si>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</si>
  <si>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</si>
  <si>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</si>
  <si>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</si>
  <si>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</si>
  <si>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</si>
  <si>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</si>
  <si>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</si>
  <si>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</si>
  <si>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</si>
  <si>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</si>
  <si>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</si>
  <si>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</si>
  <si>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</si>
  <si>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</si>
  <si>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</si>
  <si>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</si>
  <si>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</si>
  <si>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</si>
  <si>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</si>
  <si>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</si>
  <si>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</si>
  <si>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</si>
  <si>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</si>
  <si>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</si>
  <si>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</si>
  <si>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</si>
  <si>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</si>
  <si>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</si>
  <si>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</si>
  <si>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</si>
  <si>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</si>
  <si>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</si>
  <si>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</si>
  <si>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</si>
  <si>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</si>
  <si>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</si>
  <si>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</si>
  <si>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</si>
  <si>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</si>
  <si>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</si>
  <si>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</si>
  <si>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</si>
  <si>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</si>
  <si>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</si>
  <si>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</si>
  <si>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</si>
  <si>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</si>
  <si>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</si>
  <si>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</si>
  <si>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</si>
  <si>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</si>
  <si>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</si>
  <si>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</si>
  <si>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</si>
  <si>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</si>
  <si>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</si>
  <si>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</si>
  <si>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</si>
  <si>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</si>
  <si>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</si>
  <si>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</si>
  <si>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</si>
  <si>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</si>
  <si>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</si>
  <si>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</si>
  <si>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</si>
  <si>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</si>
  <si>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</si>
  <si>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</si>
  <si>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</si>
  <si>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</si>
  <si>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</si>
  <si>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</si>
  <si>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</si>
  <si>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</si>
  <si>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</si>
  <si>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</si>
  <si>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</si>
  <si>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</si>
  <si>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</si>
  <si>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</si>
  <si>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</si>
  <si>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</si>
  <si>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</si>
  <si>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</si>
  <si>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</si>
  <si>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</si>
  <si>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</si>
  <si>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</si>
  <si>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</si>
  <si>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</si>
  <si>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</si>
  <si>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</si>
  <si>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</si>
  <si>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</si>
  <si>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</si>
  <si>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</si>
  <si>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</si>
  <si>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</si>
  <si>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</si>
  <si>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</si>
  <si>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</si>
  <si>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</si>
  <si>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</si>
  <si>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</si>
  <si>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</si>
  <si>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</si>
  <si>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</si>
  <si>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</si>
  <si>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</si>
  <si>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</si>
  <si>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</si>
  <si>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</si>
  <si>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</si>
  <si>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</si>
  <si>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</si>
  <si>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</si>
  <si>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</si>
  <si>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</si>
  <si>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</si>
  <si>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</si>
  <si>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</si>
  <si>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</si>
  <si>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</si>
  <si>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</si>
  <si>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</si>
  <si>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</si>
  <si>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</si>
  <si>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</si>
  <si>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</si>
  <si>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</si>
  <si>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</si>
  <si>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</si>
  <si>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</si>
  <si>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</si>
  <si>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</si>
  <si>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</si>
  <si>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</si>
  <si>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</si>
  <si>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</si>
  <si>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</si>
  <si>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</si>
  <si>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</si>
  <si>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</si>
  <si>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</si>
  <si>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</si>
  <si>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</si>
  <si>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</si>
  <si>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</si>
  <si>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</si>
  <si>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</si>
  <si>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</si>
  <si>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</si>
  <si>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</si>
  <si>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</si>
  <si>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</si>
  <si>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</si>
  <si>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</si>
  <si>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</si>
  <si>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</si>
  <si>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</si>
  <si>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</si>
  <si>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</si>
  <si>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</si>
  <si>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</si>
  <si>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</si>
  <si>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</si>
  <si>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</si>
  <si>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</si>
  <si>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</si>
  <si>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</si>
  <si>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</si>
  <si>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</si>
  <si>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</si>
  <si>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</si>
  <si>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</si>
  <si>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</si>
  <si>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</si>
  <si>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</si>
  <si>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</si>
  <si>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</si>
  <si>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</si>
  <si>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</si>
  <si>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</si>
  <si>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</si>
  <si>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</si>
  <si>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</si>
  <si>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</si>
  <si>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</si>
  <si>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</si>
  <si>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</si>
  <si>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</si>
  <si>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</si>
  <si>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</si>
  <si>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</si>
  <si>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</si>
  <si>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</si>
  <si>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</si>
  <si>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</si>
  <si>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</si>
  <si>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</si>
  <si>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</si>
  <si>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</si>
  <si>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</si>
  <si>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</si>
  <si>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</si>
  <si>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</si>
  <si>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</si>
  <si>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</si>
  <si>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</si>
  <si>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</si>
  <si>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</si>
  <si>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</si>
  <si>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</si>
  <si>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</si>
  <si>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</si>
  <si>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</si>
  <si>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</si>
  <si>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</si>
  <si>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</si>
  <si>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</si>
  <si>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</si>
  <si>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</si>
  <si>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</si>
  <si>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</si>
  <si>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</si>
  <si>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</si>
  <si>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</si>
  <si>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</si>
  <si>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</si>
  <si>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</si>
  <si>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</si>
  <si>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</si>
  <si>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</si>
  <si>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</si>
  <si>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</si>
  <si>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</si>
  <si>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</si>
  <si>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</si>
  <si>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</si>
  <si>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</si>
  <si>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</si>
  <si>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</si>
  <si>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</si>
  <si>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</si>
  <si>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</si>
  <si>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</si>
  <si>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</si>
  <si>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</si>
  <si>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</si>
  <si>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</si>
  <si>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</si>
  <si>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</si>
  <si>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</si>
  <si>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</si>
  <si>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</si>
  <si>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</si>
  <si>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</si>
  <si>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</si>
  <si>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</si>
  <si>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</si>
  <si>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</si>
  <si>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</si>
  <si>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</si>
  <si>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</si>
  <si>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</si>
  <si>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</si>
  <si>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</si>
  <si>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</si>
  <si>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</si>
  <si>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</si>
  <si>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</si>
  <si>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</si>
  <si>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</si>
  <si>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</si>
  <si>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</si>
  <si>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</si>
  <si>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</si>
  <si>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</si>
  <si>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</si>
  <si>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</si>
  <si>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</si>
  <si>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</si>
  <si>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</si>
  <si>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</si>
  <si>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</si>
  <si>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</si>
  <si>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</si>
  <si>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</si>
  <si>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</si>
  <si>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</si>
  <si>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</si>
  <si>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</si>
  <si>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</si>
  <si>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</si>
  <si>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</si>
  <si>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</si>
  <si>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</si>
  <si>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</si>
  <si>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</si>
  <si>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</si>
  <si>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</si>
  <si>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</si>
  <si>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</si>
  <si>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</si>
  <si>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</si>
  <si>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</si>
  <si>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</si>
  <si>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</si>
  <si>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</si>
  <si>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</si>
  <si>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</si>
  <si>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</si>
  <si>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</si>
  <si>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</si>
  <si>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</si>
  <si>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</si>
  <si>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</si>
  <si>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</si>
  <si>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</si>
  <si>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</si>
  <si>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</si>
  <si>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</si>
  <si>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</si>
  <si>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</si>
  <si>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</si>
  <si>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</si>
  <si>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</si>
  <si>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</si>
  <si>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</si>
  <si>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</si>
  <si>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</si>
  <si>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</si>
  <si>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</si>
  <si>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</si>
  <si>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</si>
  <si>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</si>
  <si>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</si>
  <si>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</si>
  <si>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</si>
  <si>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</si>
  <si>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</si>
  <si>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</si>
  <si>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</si>
  <si>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</si>
  <si>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</si>
  <si>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</si>
  <si>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</si>
  <si>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</si>
  <si>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</si>
  <si>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</si>
  <si>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</si>
  <si>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</si>
  <si>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</si>
  <si>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</si>
  <si>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</si>
  <si>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</si>
  <si>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</si>
  <si>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</si>
  <si>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</si>
  <si>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</si>
  <si>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</si>
  <si>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</si>
  <si>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</si>
  <si>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</si>
  <si>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</si>
  <si>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</si>
  <si>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</si>
  <si>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</si>
  <si>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</si>
  <si>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</si>
  <si>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</si>
  <si>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</si>
  <si>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</si>
  <si>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</si>
  <si>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</si>
  <si>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</si>
  <si>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</si>
  <si>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</si>
  <si>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</si>
  <si>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</si>
  <si>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</si>
  <si>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</si>
  <si>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</si>
  <si>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</si>
  <si>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</si>
  <si>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</si>
  <si>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</si>
  <si>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</si>
  <si>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</si>
  <si>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</si>
  <si>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</si>
  <si>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</si>
  <si>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</si>
  <si>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</si>
  <si>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</si>
  <si>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</si>
  <si>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</si>
  <si>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</si>
  <si>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</si>
  <si>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</si>
  <si>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</si>
  <si>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</si>
  <si>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</si>
  <si>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</si>
  <si>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</si>
  <si>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</si>
  <si>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</si>
  <si>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</si>
  <si>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</si>
  <si>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</si>
  <si>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</si>
  <si>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</si>
  <si>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</si>
  <si>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</si>
  <si>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</si>
  <si>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</si>
  <si>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</si>
  <si>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</si>
  <si>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</si>
  <si>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</si>
  <si>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</si>
  <si>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</si>
  <si>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</si>
  <si>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</si>
  <si>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</si>
  <si>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</si>
  <si>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</si>
  <si>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</si>
  <si>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</si>
  <si>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</si>
  <si>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</si>
  <si>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</si>
  <si>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</si>
  <si>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</si>
  <si>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</si>
  <si>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</si>
  <si>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</si>
  <si>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</si>
  <si>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</si>
  <si>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</si>
  <si>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</si>
  <si>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</si>
  <si>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</si>
  <si>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</si>
  <si>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</si>
  <si>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</si>
  <si>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</si>
  <si>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</si>
  <si>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</si>
  <si>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</si>
  <si>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</si>
  <si>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</si>
  <si>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</si>
  <si>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</si>
  <si>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</si>
  <si>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</si>
  <si>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</si>
  <si>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</si>
  <si>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</si>
  <si>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</si>
  <si>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</si>
  <si>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</si>
  <si>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</si>
  <si>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</si>
  <si>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</si>
  <si>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</si>
  <si>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</si>
  <si>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</si>
  <si>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</si>
  <si>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</si>
  <si>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</si>
  <si>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</si>
  <si>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</si>
  <si>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</si>
  <si>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</si>
  <si>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</si>
  <si>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</si>
  <si>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</si>
  <si>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</si>
  <si>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</si>
  <si>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</si>
  <si>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</si>
  <si>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</si>
  <si>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</si>
  <si>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</si>
  <si>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</si>
  <si>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</si>
  <si>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</si>
  <si>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</si>
  <si>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</si>
  <si>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</si>
  <si>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</si>
  <si>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</si>
  <si>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</si>
  <si>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</si>
  <si>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</si>
  <si>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</si>
  <si>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</si>
  <si>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</si>
  <si>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</si>
  <si>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</si>
  <si>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</si>
  <si>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</si>
  <si>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</si>
  <si>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</si>
  <si>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</si>
  <si>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</si>
  <si>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</si>
  <si>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</si>
  <si>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</si>
  <si>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</si>
  <si>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</si>
  <si>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</si>
  <si>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</si>
  <si>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</si>
  <si>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</si>
  <si>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</si>
  <si>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</si>
  <si>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</si>
  <si>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</si>
  <si>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</si>
  <si>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</si>
  <si>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</si>
  <si>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</si>
  <si>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</si>
  <si>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</si>
  <si>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</si>
  <si>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</si>
  <si>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</si>
  <si>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</si>
  <si>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</si>
  <si>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</si>
  <si>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</si>
  <si>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</si>
  <si>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</si>
  <si>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</si>
  <si>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</si>
  <si>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</si>
  <si>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</si>
  <si>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</si>
  <si>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</si>
  <si>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</si>
  <si>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</si>
  <si>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</si>
  <si>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</si>
  <si>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</si>
  <si>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</si>
  <si>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</si>
  <si>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</si>
  <si>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</si>
  <si>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</si>
  <si>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</si>
  <si>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</si>
  <si>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</si>
  <si>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</si>
  <si>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</si>
  <si>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</si>
  <si>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</si>
  <si>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</si>
  <si>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</si>
  <si>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</si>
  <si>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</si>
  <si>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</si>
  <si>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</si>
  <si>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</si>
  <si>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</si>
  <si>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</si>
  <si>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</si>
  <si>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</si>
  <si>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</si>
  <si>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</si>
  <si>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</si>
  <si>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</si>
  <si>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</si>
  <si>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</si>
  <si>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</si>
  <si>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</si>
  <si>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</si>
  <si>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</si>
  <si>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</si>
  <si>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</si>
  <si>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</si>
  <si>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</si>
  <si>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</si>
  <si>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</si>
  <si>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</si>
  <si>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</si>
  <si>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</si>
  <si>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</si>
  <si>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</si>
  <si>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</si>
  <si>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</si>
  <si>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</si>
  <si>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</si>
  <si>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</si>
  <si>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</si>
  <si>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</si>
  <si>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</si>
  <si>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</si>
  <si>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</si>
  <si>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</si>
  <si>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</si>
  <si>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</si>
  <si>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</si>
  <si>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</si>
  <si>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</si>
  <si>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</si>
  <si>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</si>
  <si>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</si>
  <si>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</si>
  <si>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</si>
  <si>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</si>
  <si>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</si>
  <si>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</si>
  <si>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</si>
  <si>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</si>
  <si>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</si>
  <si>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</si>
  <si>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</si>
  <si>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</si>
  <si>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</si>
  <si>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</si>
  <si>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</si>
  <si>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</si>
  <si>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</si>
  <si>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</si>
  <si>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</si>
  <si>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</si>
  <si>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</si>
  <si>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</si>
  <si>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</si>
  <si>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</si>
  <si>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</si>
  <si>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</si>
  <si>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</si>
  <si>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</si>
  <si>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</si>
  <si>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</si>
  <si>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</si>
  <si>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</si>
  <si>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</si>
  <si>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</si>
  <si>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</si>
  <si>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</si>
  <si>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</si>
  <si>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</si>
  <si>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</si>
  <si>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</si>
  <si>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</si>
  <si>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</si>
  <si>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</si>
  <si>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</si>
  <si>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</si>
  <si>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</si>
  <si>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</si>
  <si>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</si>
  <si>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</si>
  <si>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</si>
  <si>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</si>
  <si>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</si>
  <si>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</si>
  <si>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</si>
  <si>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</si>
  <si>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</si>
  <si>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</si>
  <si>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</si>
  <si>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</si>
  <si>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</si>
  <si>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</si>
  <si>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</si>
  <si>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</si>
  <si>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</si>
  <si>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</si>
  <si>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</si>
  <si>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</si>
  <si>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</si>
  <si>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</si>
  <si>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</si>
  <si>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</si>
  <si>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</si>
  <si>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</si>
  <si>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</si>
  <si>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</si>
  <si>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</si>
  <si>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</si>
  <si>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</si>
  <si>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</si>
  <si>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</si>
  <si>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</si>
  <si>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</si>
  <si>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</si>
  <si>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</si>
  <si>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</si>
  <si>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</si>
  <si>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</si>
  <si>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</si>
  <si>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</si>
  <si>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</si>
  <si>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</si>
  <si>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</si>
  <si>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</si>
  <si>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</si>
  <si>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</si>
  <si>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</si>
  <si>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</si>
  <si>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</si>
  <si>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</si>
  <si>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</si>
  <si>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</si>
  <si>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</si>
  <si>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</si>
  <si>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</si>
  <si>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</si>
  <si>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</si>
  <si>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</si>
  <si>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</si>
  <si>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</si>
  <si>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</si>
  <si>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</si>
  <si>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</si>
  <si>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</si>
  <si>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</si>
  <si>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</si>
  <si>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</si>
  <si>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</si>
  <si>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</si>
  <si>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</si>
  <si>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</si>
  <si>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</si>
  <si>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</si>
  <si>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</si>
  <si>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</si>
  <si>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</si>
  <si>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</si>
  <si>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</si>
  <si>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</si>
  <si>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</si>
  <si>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</si>
  <si>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</si>
  <si>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</si>
  <si>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</si>
  <si>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</si>
  <si>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</si>
  <si>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</si>
  <si>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</si>
  <si>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</si>
  <si>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</si>
  <si>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</si>
  <si>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</si>
  <si>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</si>
  <si>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</si>
  <si>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</si>
  <si>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</si>
  <si>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</si>
  <si>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</si>
  <si>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</si>
  <si>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</si>
  <si>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</si>
  <si>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</si>
  <si>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</si>
  <si>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</si>
  <si>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</si>
  <si>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</si>
  <si>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</si>
  <si>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</si>
  <si>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</si>
  <si>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</si>
  <si>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</si>
  <si>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</si>
  <si>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</si>
  <si>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</si>
  <si>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</si>
  <si>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</si>
  <si>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</si>
  <si>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</si>
  <si>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</si>
  <si>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</si>
  <si>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</si>
  <si>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</si>
  <si>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</si>
  <si>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</si>
  <si>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</si>
  <si>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</si>
  <si>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</si>
  <si>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</si>
  <si>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</si>
  <si>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</si>
  <si>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</si>
  <si>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</si>
  <si>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</si>
  <si>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</si>
  <si>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</si>
  <si>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</si>
  <si>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</si>
  <si>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</si>
  <si>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</si>
  <si>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</si>
  <si>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</si>
  <si>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</si>
  <si>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</si>
  <si>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</si>
  <si>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</si>
  <si>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</si>
  <si>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</si>
  <si>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</si>
  <si>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</si>
  <si>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</si>
  <si>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</si>
  <si>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</si>
  <si>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</si>
  <si>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</si>
  <si>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</si>
  <si>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</si>
  <si>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</si>
  <si>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</si>
  <si>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</si>
  <si>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</si>
  <si>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</si>
  <si>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</si>
  <si>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</si>
  <si>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</si>
  <si>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</si>
  <si>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</si>
  <si>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</si>
  <si>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</si>
  <si>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</si>
  <si>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</si>
  <si>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</si>
  <si>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</si>
  <si>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</si>
  <si>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</si>
  <si>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</si>
  <si>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</si>
  <si>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</si>
  <si>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</si>
  <si>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</si>
  <si>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</si>
  <si>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</si>
  <si>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</si>
  <si>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</si>
  <si>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</si>
  <si>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</si>
  <si>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</si>
  <si>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</si>
  <si>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</si>
  <si>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</si>
  <si>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</si>
  <si>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</si>
  <si>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</si>
  <si>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</si>
  <si>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</si>
  <si>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</si>
  <si>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</si>
  <si>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</si>
  <si>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</si>
  <si>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</si>
  <si>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</si>
  <si>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</si>
  <si>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</si>
  <si>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</si>
  <si>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</si>
  <si>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</si>
  <si>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</si>
  <si>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</si>
  <si>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</si>
  <si>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</si>
  <si>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</si>
  <si>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</si>
  <si>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</si>
  <si>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</si>
  <si>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</si>
  <si>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</si>
  <si>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</si>
  <si>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</si>
  <si>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</si>
  <si>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</si>
  <si>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</si>
  <si>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</si>
  <si>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</si>
  <si>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</si>
  <si>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</si>
  <si>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</si>
  <si>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</si>
  <si>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</si>
  <si>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</si>
  <si>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</si>
  <si>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</si>
  <si>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</si>
  <si>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</si>
  <si>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</si>
  <si>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</si>
  <si>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</si>
  <si>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</si>
  <si>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</si>
  <si>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</si>
  <si>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</si>
  <si>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</si>
  <si>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</si>
  <si>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</si>
  <si>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</si>
  <si>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</si>
  <si>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</si>
  <si>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</si>
  <si>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</si>
  <si>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</si>
  <si>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</si>
  <si>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</si>
  <si>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</si>
  <si>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</si>
  <si>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</si>
  <si>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</si>
  <si>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</si>
  <si>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</si>
  <si>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</si>
  <si>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</si>
  <si>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</si>
  <si>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</si>
  <si>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</si>
  <si>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</si>
  <si>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</si>
  <si>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</si>
  <si>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</si>
  <si>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</si>
  <si>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</si>
  <si>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</si>
  <si>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</si>
  <si>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</si>
  <si>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</si>
  <si>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</si>
  <si>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</si>
  <si>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</si>
  <si>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</si>
  <si>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</si>
  <si>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</si>
  <si>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</si>
  <si>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</si>
  <si>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</si>
  <si>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</si>
  <si>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</si>
  <si>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</si>
  <si>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</si>
  <si>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</si>
  <si>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</si>
  <si>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</si>
  <si>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</si>
  <si>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</si>
  <si>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</si>
  <si>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</si>
  <si>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</si>
  <si>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</si>
  <si>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</si>
  <si>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</si>
  <si>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</si>
  <si>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</si>
  <si>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</si>
  <si>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</si>
  <si>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</si>
  <si>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</si>
  <si>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</si>
  <si>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</si>
  <si>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</si>
  <si>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</si>
  <si>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</si>
  <si>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</si>
  <si>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</si>
  <si>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</si>
  <si>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</si>
  <si>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</si>
  <si>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</si>
  <si>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</si>
  <si>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</si>
  <si>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</si>
  <si>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</si>
  <si>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</si>
  <si>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</si>
  <si>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</si>
  <si>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</si>
  <si>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</si>
  <si>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</si>
  <si>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</si>
  <si>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</si>
  <si>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</si>
  <si>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</si>
  <si>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</si>
  <si>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</si>
  <si>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</si>
  <si>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</si>
  <si>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</si>
  <si>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</si>
  <si>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</si>
  <si>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</si>
  <si>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</si>
  <si>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</si>
  <si>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</si>
  <si>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</si>
  <si>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</si>
  <si>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</si>
  <si>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</si>
  <si>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</si>
  <si>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</si>
  <si>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</si>
  <si>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</si>
  <si>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</si>
  <si>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</si>
  <si>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</si>
  <si>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</si>
  <si>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</si>
  <si>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</si>
  <si>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</si>
  <si>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</si>
  <si>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</si>
  <si>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</si>
  <si>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</si>
  <si>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</si>
  <si>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</si>
  <si>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</si>
  <si>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</si>
  <si>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</si>
  <si>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</si>
  <si>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</si>
  <si>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</si>
  <si>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</si>
  <si>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</si>
  <si>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</si>
  <si>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</si>
  <si>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</si>
  <si>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</si>
  <si>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</si>
  <si>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</si>
  <si>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</si>
  <si>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</si>
  <si>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</si>
  <si>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</si>
  <si>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</si>
  <si>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</si>
  <si>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</si>
  <si>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</si>
  <si>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</si>
  <si>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</si>
  <si>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</si>
  <si>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</si>
  <si>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</si>
  <si>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</si>
  <si>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</si>
  <si>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</si>
  <si>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</si>
  <si>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</si>
  <si>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</si>
  <si>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</si>
  <si>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</si>
  <si>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</si>
  <si>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</si>
  <si>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</si>
  <si>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</si>
  <si>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</si>
  <si>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</si>
  <si>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</si>
  <si>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</si>
  <si>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</si>
  <si>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</si>
  <si>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</si>
  <si>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</si>
  <si>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</si>
  <si>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</si>
  <si>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</si>
  <si>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</si>
  <si>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</si>
  <si>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</si>
  <si>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</si>
  <si>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</si>
  <si>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</si>
  <si>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</si>
  <si>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</si>
  <si>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</si>
  <si>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</si>
  <si>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</si>
  <si>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</si>
  <si>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</si>
  <si>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</si>
  <si>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</si>
  <si>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</si>
  <si>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</si>
  <si>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</si>
  <si>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</si>
  <si>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</si>
  <si>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</si>
  <si>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</si>
  <si>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</si>
  <si>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</si>
  <si>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</si>
  <si>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</si>
  <si>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</si>
  <si>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</si>
  <si>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</si>
  <si>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</si>
  <si>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</si>
  <si>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</si>
  <si>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</si>
  <si>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</si>
  <si>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</si>
  <si>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</si>
  <si>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</si>
  <si>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</si>
  <si>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</si>
  <si>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</si>
  <si>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</si>
  <si>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</si>
  <si>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</si>
  <si>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</si>
  <si>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</si>
  <si>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</si>
  <si>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</si>
  <si>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</si>
  <si>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</si>
  <si>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</si>
  <si>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</si>
  <si>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</si>
  <si>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</si>
  <si>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</si>
  <si>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</si>
  <si>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</si>
  <si>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</si>
  <si>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</si>
  <si>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</si>
  <si>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</si>
  <si>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</si>
  <si>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</si>
  <si>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</si>
  <si>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</si>
  <si>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</si>
  <si>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</si>
  <si>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</si>
  <si>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</si>
  <si>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</si>
  <si>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</si>
  <si>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</si>
  <si>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</si>
  <si>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</si>
  <si>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</si>
  <si>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</si>
  <si>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</si>
  <si>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</si>
  <si>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</si>
  <si>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</si>
  <si>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</si>
  <si>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</si>
  <si>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</si>
  <si>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</si>
  <si>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</si>
  <si>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</si>
  <si>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</si>
  <si>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</si>
  <si>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</si>
  <si>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</si>
  <si>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</si>
  <si>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</si>
  <si>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</si>
  <si>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</si>
  <si>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</si>
  <si>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</si>
  <si>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</si>
  <si>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</si>
  <si>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</si>
  <si>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</si>
  <si>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</si>
  <si>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</si>
  <si>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</si>
  <si>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</si>
  <si>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</si>
  <si>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</si>
  <si>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</si>
  <si>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</si>
  <si>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</si>
  <si>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</si>
  <si>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</si>
  <si>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</si>
  <si>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</si>
  <si>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</si>
  <si>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</si>
  <si>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</si>
  <si>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</si>
  <si>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</si>
  <si>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</si>
  <si>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</si>
  <si>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</si>
  <si>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</si>
  <si>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</si>
  <si>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</si>
  <si>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</si>
  <si>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</si>
  <si>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</si>
  <si>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</si>
  <si>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</si>
  <si>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</si>
  <si>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</si>
  <si>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</si>
  <si>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</si>
  <si>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</si>
  <si>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</si>
  <si>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</si>
  <si>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</si>
  <si>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</si>
  <si>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</si>
  <si>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</si>
  <si>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</si>
  <si>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</si>
  <si>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</si>
  <si>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</si>
  <si>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</si>
  <si>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</si>
  <si>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</si>
  <si>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</si>
  <si>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</si>
  <si>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</si>
  <si>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</si>
  <si>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</si>
  <si>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</si>
  <si>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</si>
  <si>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</si>
  <si>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</si>
  <si>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</si>
  <si>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</si>
  <si>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</si>
  <si>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</si>
  <si>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</si>
  <si>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</si>
  <si>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</si>
  <si>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</si>
  <si>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</si>
  <si>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</si>
  <si>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</si>
  <si>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</si>
  <si>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</si>
  <si>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</si>
  <si>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</si>
  <si>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</si>
  <si>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</si>
  <si>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</si>
  <si>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</si>
  <si>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</si>
  <si>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</si>
  <si>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</si>
  <si>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</si>
  <si>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</si>
  <si>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</si>
  <si>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</si>
  <si>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</si>
  <si>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</si>
  <si>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</si>
  <si>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</si>
  <si>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</si>
  <si>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</si>
  <si>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</si>
  <si>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</si>
  <si>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</si>
  <si>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</si>
  <si>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</si>
  <si>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</si>
  <si>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</si>
  <si>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</si>
  <si>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</si>
  <si>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</si>
  <si>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</si>
  <si>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</si>
  <si>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</si>
  <si>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</si>
  <si>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</si>
  <si>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</si>
  <si>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</si>
  <si>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</si>
  <si>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</si>
  <si>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</si>
  <si>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</si>
  <si>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</si>
  <si>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</si>
  <si>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</si>
  <si>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</si>
  <si>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</si>
  <si>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</si>
  <si>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</si>
  <si>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</si>
  <si>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</si>
  <si>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</si>
  <si>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</si>
  <si>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</si>
  <si>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</si>
  <si>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</si>
  <si>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</si>
  <si>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</si>
  <si>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</si>
  <si>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</si>
  <si>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</si>
  <si>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</si>
  <si>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</si>
  <si>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</si>
  <si>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</si>
  <si>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</si>
  <si>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</si>
  <si>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</si>
  <si>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</si>
  <si>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</si>
  <si>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</si>
  <si>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</si>
  <si>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</si>
  <si>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</si>
  <si>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</si>
  <si>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</si>
  <si>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</si>
  <si>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</si>
  <si>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</si>
  <si>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</si>
  <si>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</si>
  <si>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</si>
  <si>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</si>
  <si>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</si>
  <si>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</si>
  <si>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</si>
  <si>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</si>
  <si>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</si>
  <si>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</si>
  <si>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</si>
  <si>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</si>
  <si>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</si>
  <si>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</si>
  <si>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</si>
  <si>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</si>
  <si>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</si>
  <si>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</si>
  <si>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</si>
  <si>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</si>
  <si>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</si>
  <si>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</si>
  <si>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</si>
  <si>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</si>
  <si>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</si>
  <si>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</si>
  <si>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</si>
  <si>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</si>
  <si>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</si>
  <si>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</si>
  <si>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</si>
  <si>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</si>
  <si>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</si>
  <si>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</si>
  <si>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</si>
  <si>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</si>
  <si>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</si>
  <si>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</si>
  <si>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</si>
  <si>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</si>
  <si>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</si>
  <si>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</si>
  <si>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</si>
  <si>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</si>
  <si>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</si>
  <si>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</si>
  <si>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</si>
  <si>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</si>
  <si>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</si>
  <si>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</si>
  <si>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</si>
  <si>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</si>
  <si>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</si>
  <si>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</si>
  <si>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</si>
  <si>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</si>
  <si>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</si>
  <si>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</si>
  <si>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</si>
  <si>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</si>
  <si>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</si>
  <si>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</si>
  <si>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</si>
  <si>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</si>
  <si>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</si>
  <si>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</si>
  <si>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</si>
  <si>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</si>
  <si>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</si>
  <si>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</si>
  <si>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</si>
  <si>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</si>
  <si>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</si>
  <si>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</si>
  <si>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</si>
  <si>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</si>
  <si>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</si>
  <si>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</si>
  <si>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</si>
  <si>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</si>
  <si>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</si>
  <si>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</si>
  <si>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</si>
  <si>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</si>
  <si>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</si>
  <si>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</si>
  <si>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</si>
  <si>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</si>
  <si>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</si>
  <si>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</si>
  <si>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</si>
  <si>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</si>
  <si>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</si>
  <si>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</si>
  <si>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</si>
  <si>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</si>
  <si>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</si>
  <si>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</si>
  <si>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</si>
  <si>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</si>
  <si>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</si>
  <si>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</si>
  <si>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</si>
  <si>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</si>
  <si>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</si>
  <si>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</si>
  <si>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</si>
  <si>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</si>
  <si>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</si>
  <si>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</si>
  <si>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</si>
  <si>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</si>
  <si>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</si>
  <si>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</si>
  <si>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</si>
  <si>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</si>
  <si>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</si>
  <si>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</si>
  <si>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</si>
  <si>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</si>
  <si>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</si>
  <si>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</si>
  <si>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</si>
  <si>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</si>
  <si>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</si>
  <si>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</si>
  <si>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</si>
  <si>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</si>
  <si>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</si>
  <si>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</si>
  <si>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</si>
  <si>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</si>
  <si>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</si>
  <si>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</si>
  <si>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</si>
  <si>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</si>
  <si>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</si>
  <si>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</si>
  <si>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</si>
  <si>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</si>
  <si>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</si>
  <si>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</si>
  <si>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</si>
  <si>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</si>
  <si>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</si>
  <si>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</si>
  <si>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</si>
  <si>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</si>
  <si>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</si>
  <si>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</si>
  <si>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</si>
  <si>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</si>
  <si>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</si>
  <si>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</si>
  <si>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</si>
  <si>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</si>
  <si>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</si>
  <si>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</si>
  <si>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</si>
  <si>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</si>
  <si>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</si>
  <si>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</si>
  <si>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</si>
  <si>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</si>
  <si>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</si>
  <si>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</si>
  <si>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</si>
  <si>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</si>
  <si>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</si>
  <si>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</si>
  <si>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</si>
  <si>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</si>
  <si>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</si>
  <si>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</si>
  <si>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</si>
  <si>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</si>
  <si>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</si>
  <si>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</si>
  <si>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</si>
  <si>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</si>
  <si>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</si>
  <si>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</si>
  <si>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</si>
  <si>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</si>
  <si>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</si>
  <si>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</si>
  <si>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</si>
  <si>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</si>
  <si>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</si>
  <si>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</si>
  <si>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</si>
  <si>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</si>
  <si>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</si>
  <si>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</si>
  <si>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</si>
  <si>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</si>
  <si>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</si>
  <si>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</si>
  <si>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</si>
  <si>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</si>
  <si>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</si>
  <si>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</si>
  <si>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</si>
  <si>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</si>
  <si>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</si>
  <si>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</si>
  <si>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</si>
  <si>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</si>
  <si>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</si>
  <si>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</si>
  <si>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</si>
  <si>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</si>
  <si>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</si>
  <si>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</si>
  <si>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</si>
  <si>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</si>
  <si>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</si>
  <si>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</si>
  <si>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</si>
  <si>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</si>
  <si>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</si>
  <si>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</si>
  <si>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</si>
  <si>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</si>
  <si>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</si>
  <si>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</si>
  <si>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</si>
  <si>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</si>
  <si>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</si>
  <si>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</si>
  <si>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</si>
  <si>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</si>
  <si>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</si>
  <si>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</si>
  <si>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</si>
  <si>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</si>
  <si>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</si>
  <si>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</si>
  <si>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</si>
  <si>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</si>
  <si>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</si>
  <si>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</si>
  <si>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</si>
  <si>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</si>
  <si>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</si>
  <si>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</si>
  <si>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</si>
  <si>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</si>
  <si>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</si>
  <si>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</si>
  <si>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</si>
  <si>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</si>
  <si>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</si>
  <si>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</si>
  <si>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</si>
  <si>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</si>
  <si>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</si>
  <si>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</si>
  <si>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</si>
  <si>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</si>
  <si>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</si>
  <si>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</si>
  <si>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</si>
  <si>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</si>
  <si>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</si>
  <si>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</si>
  <si>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</si>
  <si>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</si>
  <si>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</si>
  <si>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</si>
  <si>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</si>
  <si>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</si>
  <si>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</si>
  <si>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</si>
  <si>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</si>
  <si>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</si>
  <si>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</si>
  <si>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</si>
  <si>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</si>
  <si>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</si>
  <si>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</si>
  <si>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</si>
  <si>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</si>
  <si>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</si>
  <si>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</si>
  <si>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</si>
  <si>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</si>
  <si>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</si>
  <si>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</si>
  <si>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</si>
  <si>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</si>
  <si>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</si>
  <si>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</si>
  <si>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</si>
  <si>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</si>
  <si>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</si>
  <si>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</si>
  <si>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</si>
  <si>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</si>
  <si>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</si>
  <si>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</si>
  <si>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</si>
  <si>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</si>
  <si>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</si>
  <si>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</si>
  <si>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</si>
  <si>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</si>
  <si>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</si>
  <si>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</si>
  <si>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</si>
  <si>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</si>
  <si>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</si>
  <si>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</si>
  <si>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</si>
  <si>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</si>
  <si>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</si>
  <si>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</si>
  <si>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</si>
  <si>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</si>
  <si>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</si>
  <si>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</si>
  <si>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</si>
  <si>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</si>
  <si>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</si>
  <si>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</si>
  <si>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</si>
  <si>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</si>
  <si>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</si>
  <si>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</si>
  <si>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</si>
  <si>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</si>
  <si>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</si>
  <si>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</si>
  <si>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</si>
  <si>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</si>
  <si>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</si>
  <si>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</si>
  <si>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</si>
  <si>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</si>
  <si>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</si>
  <si>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</si>
  <si>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</si>
  <si>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</si>
  <si>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</si>
  <si>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</si>
  <si>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</si>
  <si>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</si>
  <si>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</si>
  <si>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</si>
  <si>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</si>
  <si>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</si>
  <si>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</si>
  <si>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</si>
  <si>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</si>
  <si>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</si>
  <si>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</si>
  <si>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</si>
  <si>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</si>
  <si>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</si>
  <si>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</si>
  <si>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</si>
  <si>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</si>
  <si>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</si>
  <si>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</si>
  <si>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</si>
  <si>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</si>
  <si>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</si>
  <si>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</si>
  <si>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</si>
  <si>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</si>
  <si>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</si>
  <si>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</si>
  <si>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</si>
  <si>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</si>
  <si>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</si>
  <si>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</si>
  <si>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</si>
  <si>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</si>
  <si>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</si>
  <si>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</si>
  <si>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</si>
  <si>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</si>
  <si>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</si>
  <si>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</si>
  <si>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</si>
  <si>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</si>
  <si>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</si>
  <si>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</si>
  <si>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</si>
  <si>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</si>
  <si>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</si>
  <si>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</si>
  <si>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</si>
  <si>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</si>
  <si>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</si>
  <si>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</si>
  <si>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</si>
  <si>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</si>
  <si>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</si>
  <si>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</si>
  <si>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</si>
  <si>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</si>
  <si>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</si>
  <si>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</si>
  <si>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</si>
  <si>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</si>
  <si>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</si>
  <si>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</si>
  <si>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</si>
  <si>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</si>
  <si>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</si>
  <si>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</si>
  <si>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</si>
  <si>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</si>
  <si>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</si>
  <si>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</si>
  <si>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</si>
  <si>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</si>
  <si>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</si>
  <si>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</si>
  <si>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</si>
  <si>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</si>
  <si>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</si>
  <si>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</si>
  <si>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</si>
  <si>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</si>
  <si>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</si>
  <si>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</si>
  <si>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</si>
  <si>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</si>
  <si>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</si>
  <si>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</si>
  <si>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</si>
  <si>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</si>
  <si>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</si>
  <si>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</si>
  <si>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</si>
  <si>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</si>
  <si>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</si>
  <si>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</si>
  <si>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</si>
  <si>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</si>
  <si>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</si>
  <si>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</si>
  <si>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</si>
  <si>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</si>
  <si>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</si>
  <si>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</si>
  <si>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</si>
  <si>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</si>
  <si>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</si>
  <si>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</si>
  <si>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</si>
  <si>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</si>
  <si>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</si>
  <si>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</si>
  <si>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</si>
  <si>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</si>
  <si>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</si>
  <si>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</si>
  <si>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</si>
  <si>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</si>
  <si>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</si>
  <si>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</si>
  <si>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</si>
  <si>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</si>
  <si>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</si>
  <si>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</si>
  <si>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</si>
  <si>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</si>
  <si>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</si>
  <si>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</si>
  <si>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</si>
  <si>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</si>
  <si>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</si>
  <si>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</si>
  <si>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</si>
  <si>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</si>
  <si>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</si>
  <si>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</si>
  <si>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</si>
  <si>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</si>
  <si>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</si>
  <si>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</si>
  <si>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</si>
  <si>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</si>
  <si>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</si>
  <si>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</si>
  <si>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</si>
  <si>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</si>
  <si>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</si>
  <si>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</si>
  <si>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</si>
  <si>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</si>
  <si>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</si>
  <si>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</si>
  <si>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</si>
  <si>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</si>
  <si>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</si>
  <si>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</si>
  <si>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</si>
  <si>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</si>
  <si>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</si>
  <si>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</si>
  <si>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</si>
  <si>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</si>
  <si>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</si>
  <si>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</si>
  <si>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</si>
  <si>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</si>
  <si>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</si>
  <si>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</si>
  <si>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</si>
  <si>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</si>
  <si>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</si>
  <si>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</si>
  <si>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</si>
  <si>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</si>
  <si>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</si>
  <si>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</si>
  <si>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</si>
  <si>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</si>
  <si>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</si>
  <si>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</si>
  <si>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</si>
  <si>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</si>
  <si>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</si>
  <si>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</si>
  <si>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</si>
  <si>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</si>
  <si>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</si>
  <si>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</si>
  <si>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</si>
  <si>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</si>
  <si>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</si>
  <si>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</si>
  <si>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</si>
  <si>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</si>
  <si>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</si>
  <si>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</si>
  <si>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</si>
  <si>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</si>
  <si>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</si>
  <si>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</si>
  <si>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</si>
  <si>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</si>
  <si>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</si>
  <si>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</si>
  <si>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</si>
  <si>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</si>
  <si>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</si>
  <si>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</si>
  <si>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</si>
  <si>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</si>
  <si>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</si>
  <si>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</si>
  <si>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</si>
  <si>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</si>
  <si>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</si>
  <si>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</si>
  <si>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</si>
  <si>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</si>
  <si>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</si>
  <si>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</si>
  <si>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</si>
  <si>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</si>
  <si>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</si>
  <si>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</si>
  <si>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</si>
  <si>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</si>
  <si>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</si>
  <si>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</si>
  <si>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</si>
  <si>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</si>
  <si>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</si>
  <si>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</si>
  <si>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</si>
  <si>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</si>
  <si>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</si>
  <si>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</si>
  <si>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</si>
  <si>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</si>
  <si>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</si>
  <si>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</si>
  <si>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</si>
  <si>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</si>
  <si>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</si>
  <si>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</si>
  <si>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</si>
  <si>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</si>
  <si>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</si>
  <si>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</si>
  <si>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</si>
  <si>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</si>
  <si>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</si>
  <si>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</si>
  <si>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</si>
  <si>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</si>
  <si>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</si>
  <si>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</si>
  <si>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</si>
  <si>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</si>
  <si>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</si>
  <si>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</si>
  <si>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</si>
  <si>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</si>
  <si>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</si>
  <si>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</si>
  <si>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</si>
  <si>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</si>
  <si>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</si>
  <si>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</si>
  <si>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</si>
  <si>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</si>
  <si>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</si>
  <si>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</si>
  <si>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</si>
  <si>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</si>
  <si>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</si>
  <si>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</si>
  <si>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</si>
  <si>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</si>
  <si>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</si>
  <si>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</si>
  <si>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</si>
  <si>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</si>
  <si>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</si>
  <si>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</si>
  <si>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</si>
  <si>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</si>
  <si>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</si>
  <si>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</si>
  <si>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</si>
  <si>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</si>
  <si>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</si>
  <si>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</si>
  <si>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</si>
  <si>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</si>
  <si>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</si>
  <si>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</si>
  <si>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</si>
  <si>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</si>
  <si>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</si>
  <si>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</si>
  <si>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</si>
  <si>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</si>
  <si>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</si>
  <si>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</si>
  <si>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</si>
  <si>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</si>
  <si>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</si>
  <si>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</si>
  <si>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</si>
  <si>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</si>
  <si>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</si>
  <si>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</si>
  <si>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</si>
  <si>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</si>
  <si>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</si>
  <si>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</si>
  <si>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</si>
  <si>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</si>
  <si>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</si>
  <si>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</si>
  <si>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</si>
  <si>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</si>
  <si>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</si>
  <si>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</si>
  <si>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</si>
  <si>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</si>
  <si>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</si>
  <si>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</si>
  <si>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</si>
  <si>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</si>
  <si>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</si>
  <si>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</si>
  <si>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</si>
  <si>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</si>
  <si>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</si>
  <si>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</si>
  <si>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</si>
  <si>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</si>
  <si>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</si>
  <si>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</si>
  <si>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</si>
  <si>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</si>
  <si>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</si>
  <si>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</si>
  <si>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</si>
  <si>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</si>
  <si>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</si>
  <si>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</si>
  <si>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</si>
  <si>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</si>
  <si>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</si>
  <si>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</si>
  <si>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</si>
  <si>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</si>
  <si>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</si>
  <si>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</si>
  <si>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</si>
  <si>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</si>
  <si>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</si>
  <si>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</si>
  <si>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</si>
  <si>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</si>
  <si>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</si>
  <si>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</si>
  <si>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</si>
  <si>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</si>
  <si>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</si>
  <si>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</si>
  <si>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</si>
  <si>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</si>
  <si>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</si>
  <si>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</si>
  <si>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</si>
  <si>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</si>
  <si>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</si>
  <si>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</si>
  <si>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</si>
  <si>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</si>
  <si>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</si>
  <si>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</si>
  <si>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</si>
  <si>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</si>
  <si>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</si>
  <si>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</si>
  <si>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</si>
  <si>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</si>
  <si>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</si>
  <si>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</si>
  <si>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</si>
  <si>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</si>
  <si>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</si>
  <si>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</si>
  <si>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</si>
  <si>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</si>
  <si>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</si>
  <si>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</si>
  <si>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</si>
  <si>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</si>
  <si>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</si>
  <si>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</si>
  <si>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</si>
  <si>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</si>
  <si>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</si>
  <si>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</si>
  <si>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</si>
  <si>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</si>
  <si>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</si>
  <si>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</si>
  <si>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</si>
  <si>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</si>
  <si>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</si>
  <si>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</si>
  <si>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</si>
  <si>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</si>
  <si>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</si>
  <si>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</si>
  <si>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</si>
  <si>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</si>
  <si>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</si>
  <si>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</si>
  <si>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</si>
  <si>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</si>
  <si>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</si>
  <si>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</si>
  <si>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</si>
  <si>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</si>
  <si>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</si>
  <si>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</si>
  <si>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</si>
  <si>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</si>
  <si>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</si>
  <si>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</si>
  <si>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</si>
  <si>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</si>
  <si>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</si>
  <si>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</si>
  <si>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</si>
  <si>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</si>
  <si>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</si>
  <si>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</si>
  <si>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</si>
  <si>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</si>
  <si>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</si>
  <si>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</si>
  <si>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</si>
  <si>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</si>
  <si>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</si>
  <si>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</si>
  <si>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</si>
  <si>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</si>
  <si>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</si>
  <si>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</si>
  <si>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</si>
  <si>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</si>
  <si>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</si>
  <si>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</si>
  <si>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</si>
  <si>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</si>
  <si>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</si>
  <si>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</si>
  <si>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</si>
  <si>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</si>
  <si>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</si>
  <si>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</si>
  <si>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</si>
  <si>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</si>
  <si>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</si>
  <si>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</si>
  <si>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</si>
  <si>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</si>
  <si>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</si>
  <si>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</si>
  <si>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</si>
  <si>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</si>
  <si>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</si>
  <si>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</si>
  <si>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</si>
  <si>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</si>
  <si>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</si>
  <si>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</si>
  <si>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</si>
  <si>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</si>
  <si>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</si>
  <si>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</si>
  <si>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</si>
  <si>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</si>
  <si>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</si>
  <si>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</si>
  <si>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</si>
  <si>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</si>
  <si>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</si>
  <si>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</si>
  <si>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</si>
  <si>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</si>
  <si>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</si>
  <si>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</si>
  <si>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</si>
  <si>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</si>
  <si>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</si>
  <si>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</si>
  <si>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</si>
  <si>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</si>
  <si>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</si>
  <si>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</si>
  <si>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</si>
  <si>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</si>
  <si>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</si>
  <si>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</si>
  <si>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</si>
  <si>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</si>
  <si>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</si>
  <si>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</si>
  <si>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</si>
  <si>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</si>
  <si>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</si>
  <si>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</si>
  <si>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</si>
  <si>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</si>
  <si>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</si>
  <si>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</si>
  <si>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</si>
  <si>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</si>
  <si>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</si>
  <si>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</si>
  <si>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</si>
  <si>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</si>
  <si>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</si>
  <si>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</si>
  <si>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</si>
  <si>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</si>
  <si>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</si>
  <si>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</si>
  <si>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</si>
  <si>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</si>
  <si>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</si>
  <si>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</si>
  <si>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</si>
  <si>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</si>
  <si>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</si>
  <si>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</si>
  <si>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</si>
  <si>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</si>
  <si>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</si>
  <si>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</si>
  <si>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</si>
  <si>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</si>
  <si>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</si>
  <si>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</si>
  <si>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</si>
  <si>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</si>
  <si>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</si>
  <si>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</si>
  <si>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</si>
  <si>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</si>
  <si>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</si>
  <si>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</si>
  <si>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</si>
  <si>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</si>
  <si>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</si>
  <si>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</si>
  <si>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</si>
  <si>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</si>
  <si>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</si>
  <si>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</si>
  <si>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</si>
  <si>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</si>
  <si>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</si>
  <si>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</si>
  <si>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</si>
  <si>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</si>
  <si>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</si>
  <si>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</si>
  <si>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</si>
  <si>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</si>
  <si>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</si>
  <si>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</si>
  <si>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</si>
  <si>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</si>
  <si>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</si>
  <si>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</si>
  <si>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</si>
  <si>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</si>
  <si>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</si>
  <si>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</si>
  <si>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</si>
  <si>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</si>
  <si>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</si>
  <si>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</si>
  <si>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</si>
  <si>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</si>
  <si>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</si>
  <si>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</si>
  <si>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</si>
  <si>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</si>
  <si>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</si>
  <si>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</si>
  <si>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</si>
  <si>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</si>
  <si>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</si>
  <si>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</si>
  <si>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</si>
  <si>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</si>
  <si>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</si>
  <si>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</si>
  <si>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</si>
  <si>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</si>
  <si>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</si>
  <si>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</si>
  <si>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</si>
  <si>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</si>
  <si>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</si>
  <si>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</si>
  <si>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</si>
  <si>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</si>
  <si>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</si>
  <si>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</si>
  <si>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</si>
  <si>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</si>
  <si>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</si>
  <si>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</si>
  <si>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</si>
  <si>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</si>
  <si>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</si>
  <si>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</si>
  <si>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</si>
  <si>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</si>
  <si>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</si>
  <si>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</si>
  <si>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</si>
  <si>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</si>
  <si>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</si>
  <si>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</si>
  <si>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</si>
  <si>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</si>
  <si>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</si>
  <si>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</si>
  <si>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</si>
  <si>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</si>
  <si>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</si>
  <si>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</si>
  <si>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</si>
  <si>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</si>
  <si>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</si>
  <si>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</si>
  <si>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</si>
  <si>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</si>
  <si>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</si>
  <si>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</si>
  <si>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</si>
  <si>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</si>
  <si>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</si>
  <si>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</si>
  <si>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</si>
  <si>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</si>
  <si>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</si>
  <si>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</si>
  <si>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</si>
  <si>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</si>
  <si>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</si>
  <si>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</si>
  <si>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</si>
  <si>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</si>
  <si>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</si>
  <si>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</si>
  <si>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</si>
  <si>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</si>
  <si>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</si>
  <si>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</si>
  <si>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</si>
  <si>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</si>
  <si>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</si>
  <si>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</si>
  <si>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</si>
  <si>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</si>
  <si>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</si>
  <si>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</si>
  <si>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</si>
  <si>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</si>
  <si>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</si>
  <si>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</si>
  <si>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</si>
  <si>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</si>
  <si>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</si>
  <si>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</si>
  <si>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</si>
  <si>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</si>
  <si>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</si>
  <si>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</si>
  <si>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</si>
  <si>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</si>
  <si>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</si>
  <si>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</si>
  <si>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</si>
  <si>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</si>
  <si>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</si>
  <si>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</si>
  <si>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</si>
  <si>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</si>
  <si>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</si>
  <si>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</si>
  <si>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</si>
  <si>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</si>
  <si>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</si>
  <si>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</si>
  <si>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</si>
  <si>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</si>
  <si>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</si>
  <si>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</si>
  <si>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</si>
  <si>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</si>
  <si>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</si>
  <si>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</si>
  <si>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</si>
  <si>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</si>
  <si>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</si>
  <si>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</si>
  <si>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</si>
  <si>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</si>
  <si>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</si>
  <si>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</si>
  <si>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</si>
  <si>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</si>
  <si>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</si>
  <si>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</si>
  <si>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</si>
  <si>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</si>
  <si>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</si>
  <si>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</si>
  <si>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</si>
  <si>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</si>
  <si>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</si>
  <si>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</si>
  <si>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</si>
  <si>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</si>
  <si>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</si>
  <si>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</si>
  <si>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</si>
  <si>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</si>
  <si>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</si>
  <si>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</si>
  <si>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</si>
  <si>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</si>
  <si>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</si>
  <si>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</si>
  <si>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</si>
  <si>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</si>
  <si>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</si>
  <si>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</si>
  <si>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</si>
  <si>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</si>
  <si>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</si>
  <si>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</si>
  <si>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</si>
  <si>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</si>
  <si>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</si>
  <si>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</si>
  <si>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</si>
  <si>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</si>
  <si>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</si>
  <si>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</si>
  <si>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</si>
  <si>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</si>
  <si>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</si>
  <si>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</si>
  <si>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</si>
  <si>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</si>
  <si>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</si>
  <si>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</si>
  <si>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</si>
  <si>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</si>
  <si>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</si>
  <si>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</si>
  <si>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</si>
  <si>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</si>
  <si>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</si>
  <si>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</si>
  <si>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</si>
  <si>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</si>
  <si>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</si>
  <si>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</si>
  <si>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</si>
  <si>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</si>
  <si>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</si>
  <si>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</si>
  <si>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</si>
  <si>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</si>
  <si>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</si>
  <si>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</si>
  <si>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</si>
  <si>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</si>
  <si>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</si>
  <si>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</si>
  <si>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</si>
  <si>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</si>
  <si>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</si>
  <si>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</si>
  <si>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</si>
  <si>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</si>
  <si>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</si>
  <si>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</si>
  <si>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</si>
  <si>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</si>
  <si>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</si>
  <si>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</si>
  <si>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</si>
  <si>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</si>
  <si>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</si>
  <si>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</si>
  <si>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</si>
  <si>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</si>
  <si>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</si>
  <si>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</si>
  <si>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</si>
  <si>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</si>
  <si>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</si>
  <si>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</si>
  <si>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</si>
  <si>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</si>
  <si>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</si>
  <si>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</si>
  <si>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</si>
  <si>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</si>
  <si>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</si>
  <si>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</si>
  <si>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</si>
  <si>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</si>
  <si>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</si>
  <si>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</si>
  <si>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</si>
  <si>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</si>
  <si>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</si>
  <si>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</si>
  <si>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</si>
  <si>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</si>
  <si>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</si>
  <si>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</si>
  <si>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</si>
  <si>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</si>
  <si>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</si>
  <si>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</si>
  <si>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</si>
  <si>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</si>
  <si>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</si>
  <si>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</si>
  <si>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</si>
  <si>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</si>
  <si>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</si>
  <si>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</si>
  <si>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</si>
  <si>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</si>
  <si>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</si>
  <si>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</si>
  <si>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</si>
  <si>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</si>
  <si>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</si>
  <si>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</si>
  <si>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</si>
  <si>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</si>
  <si>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</si>
  <si>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</si>
  <si>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</si>
  <si>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</si>
  <si>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</si>
  <si>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</si>
  <si>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</si>
  <si>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</si>
  <si>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</si>
  <si>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</si>
  <si>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</si>
  <si>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</si>
  <si>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</si>
  <si>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</si>
  <si>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</si>
  <si>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</si>
  <si>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</si>
  <si>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</si>
  <si>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</si>
  <si>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</si>
  <si>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</si>
  <si>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</si>
  <si>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</si>
  <si>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</si>
  <si>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</si>
  <si>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</si>
  <si>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</si>
  <si>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</si>
  <si>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</si>
  <si>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</si>
  <si>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</si>
  <si>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</si>
  <si>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</si>
  <si>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</si>
  <si>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</si>
  <si>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</si>
  <si>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</si>
  <si>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</si>
  <si>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</si>
  <si>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</si>
  <si>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</si>
  <si>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</si>
  <si>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</si>
  <si>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</si>
  <si>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</si>
  <si>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</si>
  <si>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</si>
  <si>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</si>
  <si>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</si>
  <si>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</si>
  <si>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</si>
  <si>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</si>
  <si>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</si>
  <si>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</si>
  <si>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</si>
  <si>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</si>
  <si>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</si>
  <si>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</si>
  <si>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</si>
  <si>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</si>
  <si>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</si>
  <si>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</si>
  <si>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</si>
  <si>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</si>
  <si>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</si>
  <si>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</si>
  <si>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</si>
  <si>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</si>
  <si>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</si>
  <si>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</si>
  <si>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</si>
  <si>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</si>
  <si>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</si>
  <si>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</si>
  <si>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</si>
  <si>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</si>
  <si>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</si>
  <si>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</si>
  <si>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</si>
  <si>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</si>
  <si>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</si>
  <si>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</si>
  <si>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</si>
  <si>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</si>
  <si>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</si>
  <si>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</si>
  <si>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</si>
  <si>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</si>
  <si>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</si>
  <si>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</si>
  <si>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</si>
  <si>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</si>
  <si>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</si>
  <si>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</si>
  <si>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</si>
  <si>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</si>
  <si>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</si>
  <si>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</si>
  <si>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</si>
  <si>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</si>
  <si>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</si>
  <si>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</si>
  <si>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</si>
  <si>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</si>
  <si>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</si>
  <si>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</si>
  <si>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</si>
  <si>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</si>
  <si>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</si>
  <si>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</si>
  <si>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</si>
  <si>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</si>
  <si>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</si>
  <si>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</si>
  <si>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</si>
  <si>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</si>
  <si>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</si>
  <si>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</si>
  <si>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</si>
  <si>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</si>
  <si>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</si>
  <si>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</si>
  <si>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</si>
  <si>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</si>
  <si>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</si>
  <si>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</si>
  <si>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</si>
  <si>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</si>
  <si>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</si>
  <si>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</si>
  <si>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</si>
  <si>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</si>
  <si>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</si>
  <si>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</si>
  <si>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</si>
  <si>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</si>
  <si>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</si>
  <si>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</si>
  <si>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</si>
  <si>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</si>
  <si>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</si>
  <si>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</si>
  <si>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</si>
  <si>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</si>
  <si>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</si>
  <si>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</si>
  <si>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</si>
  <si>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</si>
  <si>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</si>
  <si>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</si>
  <si>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</si>
  <si>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</si>
  <si>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</si>
  <si>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</si>
  <si>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</si>
  <si>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</si>
  <si>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</si>
  <si>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</si>
  <si>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</si>
  <si>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</si>
  <si>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</si>
  <si>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</si>
  <si>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</si>
  <si>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</si>
  <si>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</si>
  <si>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</si>
  <si>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</si>
  <si>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</si>
  <si>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</si>
  <si>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</si>
  <si>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</si>
  <si>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</si>
  <si>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</si>
  <si>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</si>
  <si>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</si>
  <si>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</si>
  <si>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</si>
  <si>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</si>
  <si>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</si>
  <si>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</si>
  <si>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</si>
  <si>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</si>
  <si>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</si>
  <si>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</si>
  <si>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</si>
  <si>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</si>
  <si>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</si>
  <si>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</si>
  <si>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</si>
  <si>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</si>
  <si>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</si>
  <si>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</si>
  <si>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</si>
  <si>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</si>
  <si>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</si>
  <si>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</si>
  <si>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</si>
  <si>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</si>
  <si>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</si>
  <si>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</si>
  <si>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</si>
  <si>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</si>
  <si>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</si>
  <si>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</si>
  <si>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</si>
  <si>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</si>
  <si>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</si>
  <si>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</si>
  <si>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</si>
  <si>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</si>
  <si>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</si>
  <si>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</si>
  <si>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</si>
  <si>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</si>
  <si>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</si>
  <si>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</si>
  <si>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</si>
  <si>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</si>
  <si>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</si>
  <si>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</si>
  <si>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</si>
  <si>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</si>
  <si>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</si>
  <si>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</si>
  <si>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</si>
  <si>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</si>
  <si>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</si>
  <si>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</si>
  <si>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</si>
  <si>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</si>
  <si>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</si>
  <si>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</si>
  <si>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</si>
  <si>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</si>
  <si>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</si>
  <si>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</si>
  <si>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</si>
  <si>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</si>
  <si>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</si>
  <si>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</si>
  <si>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</si>
  <si>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</si>
  <si>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</si>
  <si>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</si>
  <si>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</si>
  <si>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</si>
  <si>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</si>
  <si>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</si>
  <si>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</si>
  <si>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</si>
  <si>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</si>
  <si>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</si>
  <si>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</si>
  <si>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</si>
  <si>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</si>
  <si>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</si>
  <si>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</si>
  <si>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</si>
  <si>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</si>
  <si>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</si>
  <si>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</si>
  <si>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</si>
  <si>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</si>
  <si>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</si>
  <si>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</si>
  <si>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</si>
  <si>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</si>
  <si>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</si>
  <si>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</si>
  <si>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</si>
  <si>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</si>
  <si>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</si>
  <si>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</si>
  <si>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</si>
  <si>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</si>
  <si>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</si>
  <si>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</si>
  <si>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</si>
  <si>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</si>
  <si>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</si>
  <si>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</si>
  <si>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</si>
  <si>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</si>
  <si>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</si>
  <si>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</si>
  <si>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</si>
  <si>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</si>
  <si>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</si>
  <si>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</si>
  <si>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</si>
  <si>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</si>
  <si>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</si>
  <si>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</si>
  <si>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</si>
  <si>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</si>
  <si>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</si>
  <si>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</si>
  <si>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</si>
  <si>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</si>
  <si>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</si>
  <si>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</si>
  <si>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</si>
  <si>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</si>
  <si>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</si>
  <si>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</si>
  <si>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</si>
  <si>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</si>
  <si>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</si>
  <si>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</si>
  <si>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</si>
  <si>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</si>
  <si>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</si>
  <si>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</si>
  <si>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</si>
  <si>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</si>
  <si>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</si>
  <si>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</si>
  <si>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</si>
  <si>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</si>
  <si>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</si>
  <si>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</si>
  <si>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</si>
  <si>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</si>
  <si>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</si>
  <si>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</si>
  <si>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</si>
  <si>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</si>
  <si>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</si>
  <si>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</si>
  <si>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</si>
  <si>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</si>
  <si>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</si>
  <si>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</si>
  <si>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</si>
  <si>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</si>
  <si>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</si>
  <si>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</si>
  <si>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</si>
  <si>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</si>
  <si>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</si>
  <si>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</si>
  <si>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</si>
  <si>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</si>
  <si>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</si>
  <si>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</si>
  <si>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</si>
  <si>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</si>
  <si>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</si>
  <si>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</si>
  <si>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</si>
  <si>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</si>
  <si>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</si>
  <si>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</si>
  <si>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</si>
  <si>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</si>
  <si>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</si>
  <si>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</si>
  <si>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</si>
  <si>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</si>
  <si>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</si>
  <si>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</si>
  <si>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</si>
  <si>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</si>
  <si>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</si>
  <si>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</si>
  <si>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</si>
  <si>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</si>
  <si>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</si>
  <si>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</si>
  <si>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</si>
  <si>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</si>
  <si>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</si>
  <si>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</si>
  <si>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</si>
  <si>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</si>
  <si>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</si>
  <si>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</si>
  <si>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</si>
  <si>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</si>
  <si>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</si>
  <si>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</si>
  <si>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</si>
  <si>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</si>
  <si>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</si>
  <si>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</si>
  <si>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</si>
  <si>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</si>
  <si>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</si>
  <si>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</si>
  <si>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</si>
  <si>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</si>
  <si>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</si>
  <si>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</si>
  <si>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</si>
  <si>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</si>
  <si>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</si>
  <si>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</si>
  <si>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</si>
  <si>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</si>
  <si>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</si>
  <si>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</si>
  <si>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</si>
  <si>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</si>
  <si>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</si>
  <si>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</si>
  <si>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</si>
  <si>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</si>
  <si>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</si>
  <si>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</si>
  <si>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</si>
  <si>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</si>
  <si>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</si>
  <si>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</si>
  <si>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</si>
  <si>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</si>
  <si>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</si>
  <si>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</si>
  <si>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</si>
  <si>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</si>
  <si>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</si>
  <si>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</si>
  <si>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</si>
  <si>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</si>
  <si>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</si>
  <si>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</si>
  <si>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</si>
  <si>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</si>
  <si>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</si>
  <si>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</si>
  <si>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</si>
  <si>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</si>
  <si>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</si>
  <si>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</si>
  <si>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</si>
  <si>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</si>
  <si>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</si>
  <si>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</si>
  <si>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</si>
  <si>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</si>
  <si>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</si>
  <si>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</si>
  <si>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</si>
  <si>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</si>
  <si>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</si>
  <si>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</si>
  <si>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</si>
  <si>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</si>
  <si>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</si>
  <si>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</si>
  <si>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</si>
  <si>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</si>
  <si>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</si>
  <si>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</si>
  <si>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</si>
  <si>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</si>
  <si>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</si>
  <si>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</si>
  <si>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</si>
  <si>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</si>
  <si>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</si>
  <si>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</si>
  <si>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</si>
  <si>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</si>
  <si>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</si>
  <si>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</si>
  <si>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</si>
  <si>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</si>
  <si>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</si>
  <si>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</si>
  <si>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</si>
  <si>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</si>
  <si>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</si>
  <si>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</si>
  <si>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</si>
  <si>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</si>
  <si>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</si>
  <si>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</si>
  <si>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</si>
  <si>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</si>
  <si>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</si>
  <si>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</si>
  <si>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</si>
  <si>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</si>
  <si>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</si>
  <si>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</si>
  <si>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</si>
  <si>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</si>
  <si>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</si>
  <si>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</si>
  <si>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</si>
  <si>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</si>
  <si>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</si>
  <si>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</si>
  <si>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</si>
  <si>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</si>
  <si>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</si>
  <si>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</si>
  <si>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</si>
  <si>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</si>
  <si>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</si>
  <si>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</si>
  <si>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</si>
  <si>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</si>
  <si>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</si>
  <si>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</si>
  <si>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</si>
  <si>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</si>
  <si>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</si>
  <si>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</si>
  <si>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</si>
  <si>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</si>
  <si>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</si>
  <si>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</si>
  <si>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</si>
  <si>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</si>
  <si>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</si>
  <si>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</si>
  <si>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</si>
  <si>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</si>
  <si>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</si>
  <si>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</si>
  <si>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</si>
  <si>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</si>
  <si>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</si>
  <si>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</si>
  <si>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</si>
  <si>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</si>
  <si>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</si>
  <si>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</si>
  <si>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</si>
  <si>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</si>
  <si>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</si>
  <si>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</si>
  <si>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</si>
  <si>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</si>
  <si>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</si>
  <si>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</si>
  <si>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</si>
  <si>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</si>
  <si>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</si>
  <si>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</si>
  <si>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</si>
  <si>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</si>
  <si>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</si>
  <si>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</si>
  <si>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</si>
  <si>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</si>
  <si>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</si>
  <si>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</si>
  <si>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</si>
  <si>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</si>
  <si>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</si>
  <si>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</si>
  <si>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</si>
  <si>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</si>
  <si>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</si>
  <si>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</si>
  <si>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</si>
  <si>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</si>
  <si>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</si>
  <si>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</si>
  <si>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</si>
  <si>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</si>
  <si>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</si>
  <si>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</si>
  <si>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</si>
  <si>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</si>
  <si>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</si>
  <si>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</si>
  <si>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</si>
  <si>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</si>
  <si>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</si>
  <si>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</si>
  <si>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</si>
  <si>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</si>
  <si>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</si>
  <si>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</si>
  <si>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</si>
  <si>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</si>
  <si>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</si>
  <si>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</si>
  <si>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</si>
  <si>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</si>
  <si>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</si>
  <si>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</si>
  <si>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</si>
  <si>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</si>
  <si>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</si>
  <si>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</si>
  <si>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</si>
  <si>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</si>
  <si>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</si>
  <si>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</si>
  <si>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</si>
  <si>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</si>
  <si>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</si>
  <si>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</si>
  <si>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</si>
  <si>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</si>
  <si>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</si>
  <si>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</si>
  <si>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</si>
  <si>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</si>
  <si>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</si>
  <si>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</si>
  <si>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</si>
  <si>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</si>
  <si>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</si>
  <si>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</si>
  <si>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</si>
  <si>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</si>
  <si>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</si>
  <si>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</si>
  <si>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</si>
  <si>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</si>
  <si>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</si>
  <si>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</si>
  <si>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</si>
  <si>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</si>
  <si>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</si>
  <si>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</si>
  <si>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</si>
  <si>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</si>
  <si>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</si>
  <si>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</si>
  <si>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</si>
  <si>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</si>
  <si>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</si>
  <si>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</si>
  <si>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</si>
  <si>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</si>
  <si>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</si>
  <si>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</si>
  <si>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</si>
  <si>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</si>
  <si>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</si>
  <si>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</si>
  <si>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</si>
  <si>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</si>
  <si>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</si>
  <si>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</si>
  <si>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</si>
  <si>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</si>
  <si>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</si>
  <si>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</si>
  <si>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</si>
  <si>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</si>
  <si>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</si>
  <si>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</si>
  <si>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</si>
  <si>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</si>
  <si>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</si>
  <si>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</si>
  <si>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</si>
  <si>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</si>
  <si>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</si>
  <si>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</si>
  <si>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</si>
  <si>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</si>
  <si>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</si>
  <si>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</si>
  <si>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</si>
  <si>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</si>
  <si>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</si>
  <si>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</si>
  <si>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</si>
  <si>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</si>
  <si>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</si>
  <si>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</si>
  <si>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</si>
  <si>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</si>
  <si>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</si>
  <si>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</si>
  <si>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</si>
  <si>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</si>
  <si>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</si>
  <si>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</si>
  <si>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</si>
  <si>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</si>
  <si>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</si>
  <si>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</si>
  <si>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</si>
  <si>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</si>
  <si>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</si>
  <si>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</si>
  <si>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</si>
  <si>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</si>
  <si>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</si>
  <si>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</si>
  <si>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</si>
  <si>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</si>
  <si>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</si>
  <si>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</si>
  <si>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</si>
  <si>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</si>
  <si>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</si>
  <si>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</si>
  <si>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</si>
  <si>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</si>
  <si>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</si>
  <si>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</si>
  <si>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</si>
  <si>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</si>
  <si>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</si>
  <si>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</si>
  <si>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</si>
  <si>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</si>
  <si>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</si>
  <si>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</si>
  <si>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</si>
  <si>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</si>
  <si>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</si>
  <si>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</si>
  <si>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</si>
  <si>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</si>
  <si>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</si>
  <si>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</si>
  <si>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</si>
  <si>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</si>
  <si>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</si>
  <si>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</si>
  <si>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</si>
  <si>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</si>
  <si>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</si>
  <si>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</si>
  <si>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</si>
  <si>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</si>
  <si>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</si>
  <si>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</si>
  <si>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</si>
  <si>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</si>
  <si>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</si>
  <si>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</si>
  <si>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</si>
  <si>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</si>
  <si>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</si>
  <si>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</si>
  <si>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</si>
  <si>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</si>
  <si>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</si>
  <si>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</si>
  <si>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</si>
  <si>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</si>
  <si>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</si>
  <si>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</si>
  <si>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</si>
  <si>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</si>
  <si>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</si>
  <si>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</si>
  <si>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</si>
  <si>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</si>
  <si>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</si>
  <si>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</si>
  <si>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</si>
  <si>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</si>
  <si>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</si>
  <si>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</si>
  <si>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</si>
  <si>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</si>
  <si>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</si>
  <si>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</si>
  <si>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</si>
  <si>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</si>
  <si>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</si>
  <si>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</si>
  <si>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</si>
  <si>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</si>
  <si>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</si>
  <si>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</si>
  <si>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</si>
  <si>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</si>
  <si>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</si>
  <si>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</si>
  <si>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</si>
  <si>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</si>
  <si>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</si>
  <si>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</si>
  <si>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</si>
  <si>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</si>
  <si>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</si>
  <si>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</si>
  <si>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</si>
  <si>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</si>
  <si>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</si>
  <si>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</si>
  <si>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</si>
  <si>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</si>
  <si>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</si>
  <si>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</si>
  <si>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</si>
  <si>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</si>
  <si>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</si>
  <si>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</si>
  <si>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</si>
  <si>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</si>
  <si>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</si>
  <si>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</si>
  <si>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</si>
  <si>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</si>
  <si>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</si>
  <si>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</si>
  <si>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</si>
  <si>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</si>
  <si>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</si>
  <si>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</si>
  <si>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</si>
  <si>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</si>
  <si>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</si>
  <si>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</si>
  <si>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</si>
  <si>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</si>
  <si>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</si>
  <si>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</si>
  <si>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</si>
  <si>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</si>
  <si>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</si>
  <si>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</si>
  <si>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</si>
  <si>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</si>
  <si>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</si>
  <si>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</si>
  <si>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</si>
  <si>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</si>
  <si>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</si>
  <si>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</si>
  <si>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</si>
  <si>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</si>
  <si>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</si>
  <si>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</si>
  <si>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</si>
  <si>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</si>
  <si>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</si>
  <si>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</si>
  <si>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</si>
  <si>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</si>
  <si>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</si>
  <si>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</si>
  <si>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</si>
  <si>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</si>
  <si>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</si>
  <si>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</si>
  <si>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</si>
  <si>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</si>
  <si>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</si>
  <si>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</si>
  <si>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</si>
  <si>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</si>
  <si>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</si>
  <si>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</si>
  <si>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</si>
  <si>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</si>
  <si>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</si>
  <si>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</si>
  <si>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</si>
  <si>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</si>
  <si>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</si>
  <si>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</si>
  <si>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</si>
  <si>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</si>
  <si>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</si>
  <si>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</si>
  <si>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</si>
  <si>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</si>
  <si>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</si>
  <si>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</si>
  <si>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</si>
  <si>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</si>
  <si>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</si>
  <si>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</si>
  <si>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</si>
  <si>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</si>
  <si>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</si>
  <si>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</si>
  <si>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</si>
  <si>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</si>
  <si>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</si>
  <si>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</si>
  <si>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</si>
  <si>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</si>
  <si>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</si>
  <si>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</si>
  <si>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</si>
  <si>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</si>
  <si>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</si>
  <si>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</si>
  <si>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</si>
  <si>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</si>
  <si>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</si>
  <si>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</si>
  <si>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</si>
  <si>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</si>
  <si>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</si>
  <si>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</si>
  <si>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</si>
  <si>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</si>
  <si>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</si>
  <si>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</si>
  <si>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</si>
  <si>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</si>
  <si>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</si>
  <si>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</si>
  <si>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</si>
  <si>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</si>
  <si>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</si>
  <si>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</si>
  <si>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</si>
  <si>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</si>
  <si>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</si>
  <si>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</si>
  <si>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</si>
  <si>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</si>
  <si>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</si>
  <si>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</si>
  <si>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</si>
  <si>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</si>
  <si>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</si>
  <si>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</si>
  <si>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</si>
  <si>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</si>
  <si>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</si>
  <si>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</si>
  <si>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</si>
  <si>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</si>
  <si>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</si>
  <si>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</si>
  <si>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</si>
  <si>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</si>
  <si>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</si>
  <si>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</si>
  <si>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</si>
  <si>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</si>
  <si>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</si>
  <si>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</si>
  <si>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</si>
  <si>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</si>
  <si>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</si>
  <si>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</si>
  <si>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</si>
  <si>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</si>
  <si>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</si>
  <si>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</si>
  <si>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</si>
  <si>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</si>
  <si>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</si>
  <si>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</si>
  <si>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</si>
  <si>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</si>
  <si>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</si>
  <si>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</si>
  <si>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</si>
  <si>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</si>
  <si>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</si>
  <si>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</si>
  <si>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</si>
  <si>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</si>
  <si>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</si>
  <si>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</si>
  <si>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</si>
  <si>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</si>
  <si>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</si>
  <si>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</si>
  <si>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</si>
  <si>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</si>
  <si>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</si>
  <si>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</si>
  <si>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</si>
  <si>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</si>
  <si>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</si>
  <si>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</si>
  <si>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</si>
  <si>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</si>
  <si>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</si>
  <si>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</si>
  <si>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</si>
  <si>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</si>
  <si>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</si>
  <si>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</si>
  <si>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</si>
  <si>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</si>
  <si>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</si>
  <si>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</si>
  <si>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</si>
  <si>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</si>
  <si>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</si>
  <si>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</si>
  <si>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</si>
  <si>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</si>
  <si>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</si>
  <si>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</si>
  <si>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</si>
  <si>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</si>
  <si>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</si>
  <si>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</si>
  <si>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</si>
  <si>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</si>
  <si>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</si>
  <si>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</si>
  <si>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</si>
  <si>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</si>
  <si>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</si>
  <si>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</si>
  <si>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</si>
  <si>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</si>
  <si>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</si>
  <si>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</si>
  <si>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</si>
  <si>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</si>
  <si>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</si>
  <si>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</si>
  <si>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</si>
  <si>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</si>
  <si>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</si>
  <si>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</si>
  <si>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</si>
  <si>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</si>
  <si>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</si>
  <si>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</si>
  <si>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</si>
  <si>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</si>
  <si>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</si>
  <si>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</si>
  <si>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</si>
  <si>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</si>
  <si>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</si>
  <si>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</si>
  <si>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</si>
  <si>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</si>
  <si>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</si>
  <si>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</si>
  <si>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</si>
  <si>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</si>
  <si>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</si>
  <si>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</si>
  <si>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</si>
  <si>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</si>
  <si>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</si>
  <si>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</si>
  <si>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</si>
  <si>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</si>
  <si>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</si>
  <si>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</si>
  <si>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</si>
  <si>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</si>
  <si>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</si>
  <si>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</si>
  <si>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</si>
  <si>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</si>
  <si>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</si>
  <si>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</si>
  <si>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</si>
  <si>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</si>
  <si>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</si>
  <si>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</si>
  <si>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</si>
  <si>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</si>
  <si>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</si>
  <si>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</si>
  <si>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</si>
  <si>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</si>
  <si>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</si>
  <si>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</si>
  <si>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</si>
  <si>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</si>
  <si>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</si>
  <si>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</si>
  <si>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</si>
  <si>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</si>
  <si>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</si>
  <si>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</si>
  <si>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</si>
  <si>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</si>
  <si>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</si>
  <si>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</si>
  <si>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</si>
  <si>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</si>
  <si>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</si>
  <si>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</si>
  <si>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</si>
  <si>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</si>
  <si>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</si>
  <si>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</si>
  <si>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</si>
  <si>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</si>
  <si>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</si>
  <si>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</si>
  <si>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</si>
  <si>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</si>
  <si>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</si>
  <si>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</si>
  <si>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</si>
  <si>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</si>
  <si>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</si>
  <si>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</si>
  <si>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</si>
  <si>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</si>
  <si>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</si>
  <si>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</si>
  <si>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</si>
  <si>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</si>
  <si>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</si>
  <si>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</si>
  <si>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</si>
  <si>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</si>
  <si>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</si>
  <si>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</si>
  <si>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</si>
  <si>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</si>
  <si>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</si>
  <si>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</si>
  <si>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</si>
  <si>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</si>
  <si>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</si>
  <si>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</si>
  <si>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</si>
  <si>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</si>
  <si>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</si>
  <si>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</si>
  <si>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</si>
  <si>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</si>
  <si>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</si>
  <si>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</si>
  <si>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</si>
  <si>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</si>
  <si>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</si>
  <si>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</si>
  <si>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</si>
  <si>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</si>
  <si>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</si>
  <si>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</si>
  <si>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</si>
  <si>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</si>
  <si>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</si>
  <si>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</si>
  <si>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</si>
  <si>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</si>
  <si>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</si>
  <si>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</si>
  <si>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</si>
  <si>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</si>
  <si>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</si>
  <si>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</si>
  <si>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</si>
  <si>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</si>
  <si>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</si>
  <si>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</si>
  <si>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</si>
  <si>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</si>
  <si>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</si>
  <si>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</si>
  <si>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</si>
  <si>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</si>
  <si>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</si>
  <si>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</si>
  <si>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</si>
  <si>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</si>
  <si>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</si>
  <si>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</si>
  <si>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</si>
  <si>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</si>
  <si>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</si>
  <si>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</si>
  <si>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</si>
  <si>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</si>
  <si>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</si>
  <si>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</si>
  <si>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</si>
  <si>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</si>
  <si>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</si>
  <si>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</si>
  <si>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</si>
  <si>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</si>
  <si>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</si>
  <si>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</si>
  <si>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</si>
  <si>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</si>
  <si>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</si>
  <si>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</si>
  <si>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</si>
  <si>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</si>
  <si>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</si>
  <si>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</si>
  <si>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</si>
  <si>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</si>
  <si>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</si>
  <si>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</si>
  <si>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</si>
  <si>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</si>
  <si>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</si>
  <si>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</si>
  <si>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</si>
  <si>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</si>
  <si>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</si>
  <si>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</si>
  <si>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</si>
  <si>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</si>
  <si>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</si>
  <si>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</si>
  <si>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</si>
  <si>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</si>
  <si>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</si>
  <si>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</si>
  <si>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</si>
  <si>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</si>
  <si>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</si>
  <si>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</si>
  <si>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</si>
  <si>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</si>
  <si>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</si>
  <si>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</si>
  <si>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</si>
  <si>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</si>
  <si>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</si>
  <si>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</si>
  <si>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</si>
  <si>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</si>
  <si>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</si>
  <si>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</si>
  <si>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</si>
  <si>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</si>
  <si>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</si>
  <si>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</si>
  <si>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</si>
  <si>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</si>
  <si>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</si>
  <si>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</si>
  <si>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</si>
  <si>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</si>
  <si>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</si>
  <si>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</si>
  <si>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</si>
  <si>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</si>
  <si>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</si>
  <si>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</si>
  <si>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</si>
  <si>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</si>
  <si>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</si>
  <si>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</si>
  <si>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</si>
  <si>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</si>
  <si>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</si>
  <si>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</si>
  <si>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</si>
  <si>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</si>
  <si>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</si>
  <si>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</si>
  <si>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</si>
  <si>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</si>
  <si>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</si>
  <si>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</si>
  <si>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</si>
  <si>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</si>
  <si>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</si>
  <si>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</si>
  <si>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</si>
  <si>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</si>
  <si>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</si>
  <si>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</si>
  <si>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</si>
  <si>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</si>
  <si>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</si>
  <si>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</si>
  <si>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</si>
  <si>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</si>
  <si>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</si>
  <si>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</si>
  <si>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</si>
  <si>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</si>
  <si>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</si>
  <si>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</si>
  <si>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</si>
  <si>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</si>
  <si>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</si>
  <si>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</si>
  <si>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</si>
  <si>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</si>
  <si>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</si>
  <si>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</si>
  <si>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</si>
  <si>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</si>
  <si>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</si>
  <si>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</si>
  <si>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</si>
  <si>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</si>
  <si>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</si>
  <si>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</si>
  <si>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</si>
  <si>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</si>
  <si>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</si>
  <si>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</si>
  <si>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</si>
  <si>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</si>
  <si>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</si>
  <si>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</si>
  <si>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</si>
  <si>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</si>
  <si>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</si>
  <si>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</si>
  <si>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</si>
  <si>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</si>
  <si>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</si>
  <si>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</si>
  <si>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</si>
  <si>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</si>
  <si>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</si>
  <si>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</si>
  <si>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</si>
  <si>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</si>
  <si>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</si>
  <si>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</si>
  <si>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</si>
  <si>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</si>
  <si>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</si>
  <si>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</si>
  <si>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</si>
  <si>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</si>
  <si>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</si>
  <si>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</si>
  <si>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</si>
  <si>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</si>
  <si>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</si>
  <si>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</si>
  <si>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</si>
  <si>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</si>
  <si>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</si>
  <si>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</si>
  <si>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</si>
  <si>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</si>
  <si>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</si>
  <si>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</si>
  <si>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</si>
  <si>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</si>
  <si>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</si>
  <si>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</si>
  <si>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</si>
  <si>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</si>
  <si>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</si>
  <si>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</si>
  <si>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</si>
  <si>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</si>
  <si>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</si>
  <si>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</si>
  <si>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</si>
  <si>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</si>
  <si>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</si>
  <si>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</si>
  <si>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</si>
  <si>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</si>
  <si>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</si>
  <si>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</si>
  <si>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</si>
  <si>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</si>
  <si>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</si>
  <si>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</si>
  <si>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</si>
  <si>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</si>
  <si>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</si>
  <si>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</si>
  <si>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</si>
  <si>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</si>
  <si>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</si>
  <si>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</si>
  <si>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</si>
  <si>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</si>
  <si>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</si>
  <si>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</si>
  <si>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</si>
  <si>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</si>
  <si>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</si>
  <si>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</si>
  <si>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</si>
  <si>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</si>
  <si>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</si>
  <si>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</si>
  <si>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</si>
  <si>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</si>
  <si>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</si>
  <si>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</si>
  <si>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</si>
  <si>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</si>
  <si>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</si>
  <si>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</si>
  <si>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</si>
  <si>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</si>
  <si>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</si>
  <si>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</si>
  <si>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</si>
  <si>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</si>
  <si>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</si>
  <si>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</si>
  <si>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</si>
  <si>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</si>
  <si>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</si>
  <si>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</si>
  <si>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</si>
  <si>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</si>
  <si>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</si>
  <si>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</si>
  <si>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</si>
  <si>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</si>
  <si>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</si>
  <si>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</si>
  <si>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</si>
  <si>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</si>
  <si>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</si>
  <si>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</si>
  <si>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</si>
  <si>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</si>
  <si>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</si>
  <si>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</si>
  <si>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</si>
  <si>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</si>
  <si>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</si>
  <si>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</si>
  <si>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</si>
  <si>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</si>
  <si>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</si>
  <si>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</si>
  <si>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</si>
  <si>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</si>
  <si>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</si>
  <si>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</si>
  <si>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</si>
  <si>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</si>
  <si>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</si>
  <si>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</si>
  <si>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</si>
  <si>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</si>
  <si>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</si>
  <si>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</si>
  <si>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</si>
  <si>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</si>
  <si>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</si>
  <si>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</si>
  <si>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</si>
  <si>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</si>
  <si>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</si>
  <si>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</si>
  <si>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</si>
  <si>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</si>
  <si>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</si>
  <si>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</si>
  <si>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</si>
  <si>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</si>
  <si>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</si>
  <si>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</si>
  <si>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</si>
  <si>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</si>
  <si>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</si>
  <si>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</si>
  <si>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</si>
  <si>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</si>
  <si>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</si>
  <si>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</si>
  <si>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</si>
  <si>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</si>
  <si>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</si>
  <si>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</si>
  <si>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</si>
  <si>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</si>
  <si>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</si>
  <si>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</si>
  <si>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</si>
  <si>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</si>
  <si>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</si>
  <si>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</si>
  <si>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</si>
  <si>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</si>
  <si>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</si>
  <si>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</si>
  <si>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</si>
  <si>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</si>
  <si>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</si>
  <si>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</si>
  <si>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</si>
  <si>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</si>
  <si>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</si>
  <si>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</si>
  <si>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</si>
  <si>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</si>
  <si>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</si>
  <si>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</si>
  <si>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</si>
  <si>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</si>
  <si>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</si>
  <si>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</si>
  <si>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</si>
  <si>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</si>
  <si>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</si>
  <si>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</si>
  <si>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</si>
  <si>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</si>
  <si>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</si>
  <si>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</si>
  <si>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</si>
  <si>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</si>
  <si>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</si>
  <si>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</si>
  <si>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</si>
  <si>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</si>
  <si>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</si>
  <si>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</si>
  <si>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</si>
  <si>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</si>
  <si>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</si>
  <si>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</si>
  <si>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</si>
  <si>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</si>
  <si>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</si>
  <si>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</si>
  <si>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</si>
  <si>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</si>
  <si>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</si>
  <si>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</si>
  <si>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</si>
  <si>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</si>
  <si>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</si>
  <si>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</si>
  <si>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</si>
  <si>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</si>
  <si>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</si>
  <si>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</si>
  <si>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</si>
  <si>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</si>
  <si>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</si>
  <si>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</si>
  <si>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</si>
  <si>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</si>
  <si>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</si>
  <si>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</si>
  <si>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</si>
  <si>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</si>
  <si>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</si>
  <si>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</si>
  <si>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</si>
  <si>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</si>
  <si>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</si>
  <si>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</si>
  <si>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</si>
  <si>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</si>
  <si>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</si>
  <si>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</si>
  <si>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</si>
  <si>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</si>
  <si>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</si>
  <si>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</si>
  <si>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</si>
  <si>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</si>
  <si>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</si>
  <si>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</si>
  <si>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</si>
  <si>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</si>
  <si>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</si>
  <si>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</si>
  <si>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</si>
  <si>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</si>
  <si>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</si>
  <si>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</si>
  <si>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</si>
  <si>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</si>
  <si>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</si>
  <si>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</si>
  <si>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</si>
  <si>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</si>
  <si>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</si>
  <si>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</si>
  <si>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</si>
  <si>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</si>
  <si>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</si>
  <si>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</si>
  <si>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</si>
  <si>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</si>
  <si>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</si>
  <si>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</si>
  <si>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</si>
  <si>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</si>
  <si>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</si>
  <si>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</si>
  <si>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</si>
  <si>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</si>
  <si>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</si>
  <si>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</si>
  <si>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</si>
  <si>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</si>
  <si>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</si>
  <si>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</si>
  <si>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</si>
  <si>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</si>
  <si>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</si>
  <si>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</si>
  <si>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</si>
  <si>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</si>
  <si>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</si>
  <si>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</si>
  <si>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</si>
  <si>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</si>
  <si>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</si>
  <si>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</si>
  <si>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</si>
  <si>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</si>
  <si>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</si>
  <si>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</si>
  <si>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</si>
  <si>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</si>
  <si>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</si>
  <si>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</si>
  <si>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</si>
  <si>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</si>
  <si>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</si>
  <si>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</si>
  <si>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</si>
  <si>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</si>
  <si>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</si>
  <si>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</si>
  <si>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</si>
  <si>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</si>
  <si>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</si>
  <si>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</si>
  <si>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</si>
  <si>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</si>
  <si>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</si>
  <si>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</si>
  <si>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</si>
  <si>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</si>
  <si>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</si>
  <si>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</si>
  <si>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</si>
  <si>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</si>
  <si>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</si>
  <si>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</si>
  <si>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</si>
  <si>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</si>
  <si>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</si>
  <si>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</si>
  <si>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</si>
  <si>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</si>
  <si>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</si>
  <si>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</si>
  <si>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</si>
  <si>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</si>
  <si>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</si>
  <si>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</si>
  <si>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</si>
  <si>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</si>
  <si>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</si>
  <si>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</si>
  <si>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</si>
  <si>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</si>
  <si>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</si>
  <si>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</si>
  <si>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</si>
  <si>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</si>
  <si>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</si>
  <si>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</si>
  <si>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</si>
  <si>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</si>
  <si>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</si>
  <si>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</si>
  <si>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</si>
  <si>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</si>
  <si>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</si>
  <si>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</si>
  <si>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</si>
  <si>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</si>
  <si>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</si>
  <si>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</si>
  <si>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</si>
  <si>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</si>
  <si>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</si>
  <si>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</si>
  <si>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</si>
  <si>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</si>
  <si>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</si>
  <si>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</si>
  <si>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</si>
  <si>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</si>
  <si>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</si>
  <si>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</si>
  <si>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</si>
  <si>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</si>
  <si>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</si>
  <si>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</si>
  <si>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</si>
  <si>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</si>
  <si>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</si>
  <si>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</si>
  <si>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</si>
  <si>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</si>
  <si>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</si>
  <si>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</si>
  <si>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</si>
  <si>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</si>
  <si>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</si>
  <si>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</si>
  <si>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</si>
  <si>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</si>
  <si>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</si>
  <si>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</si>
  <si>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</si>
  <si>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</si>
  <si>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</si>
  <si>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</si>
  <si>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</si>
  <si>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</si>
  <si>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</si>
  <si>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</si>
  <si>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</si>
  <si>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</si>
  <si>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</si>
  <si>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</si>
  <si>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</si>
  <si>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</si>
  <si>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</si>
  <si>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</si>
  <si>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</si>
  <si>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</si>
  <si>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</si>
  <si>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</si>
  <si>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</si>
  <si>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</si>
  <si>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</si>
  <si>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</si>
  <si>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</si>
  <si>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</si>
  <si>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</si>
  <si>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</si>
  <si>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</si>
  <si>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</si>
  <si>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</si>
  <si>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</si>
  <si>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</si>
  <si>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</si>
  <si>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</si>
  <si>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</si>
  <si>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</si>
  <si>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</si>
  <si>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</si>
  <si>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</si>
  <si>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</si>
  <si>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</si>
  <si>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</si>
  <si>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</si>
  <si>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</si>
  <si>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</si>
  <si>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</si>
  <si>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</si>
  <si>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</si>
  <si>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</si>
  <si>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</si>
  <si>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</si>
  <si>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</si>
  <si>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</si>
  <si>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</si>
  <si>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</si>
  <si>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</si>
  <si>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</si>
  <si>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</si>
  <si>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</si>
  <si>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</si>
  <si>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</si>
  <si>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</si>
  <si>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</si>
  <si>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</si>
  <si>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</si>
  <si>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</si>
  <si>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</si>
  <si>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</si>
  <si>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</si>
  <si>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</si>
  <si>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</si>
  <si>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</si>
  <si>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</si>
  <si>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</si>
  <si>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</si>
  <si>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</si>
  <si>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</si>
  <si>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</si>
  <si>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</si>
  <si>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</si>
  <si>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</si>
  <si>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</si>
  <si>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</si>
  <si>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</si>
  <si>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</si>
  <si>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</si>
  <si>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</si>
  <si>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</si>
  <si>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</si>
  <si>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</si>
  <si>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</si>
  <si>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</si>
  <si>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</si>
  <si>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</si>
  <si>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</si>
  <si>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</si>
  <si>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</si>
  <si>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</si>
  <si>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</si>
  <si>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</si>
  <si>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</si>
  <si>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</si>
  <si>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</si>
  <si>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</si>
  <si>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</si>
  <si>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</si>
  <si>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</si>
  <si>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</si>
  <si>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</si>
  <si>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</si>
  <si>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</si>
  <si>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</si>
  <si>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</si>
  <si>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</si>
  <si>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</si>
  <si>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</si>
  <si>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</si>
  <si>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</si>
  <si>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</si>
  <si>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</si>
  <si>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</si>
  <si>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</si>
  <si>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</si>
  <si>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</si>
  <si>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</si>
  <si>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</si>
  <si>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</si>
  <si>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</si>
  <si>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</si>
  <si>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</si>
  <si>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</si>
  <si>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</si>
  <si>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</si>
  <si>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</si>
  <si>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</si>
  <si>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</si>
  <si>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</si>
  <si>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</si>
  <si>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</si>
  <si>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</si>
  <si>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</si>
  <si>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</si>
  <si>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</si>
  <si>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</si>
  <si>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</si>
  <si>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</si>
  <si>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</si>
  <si>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</si>
  <si>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</si>
  <si>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</si>
  <si>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</si>
  <si>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</si>
  <si>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</si>
  <si>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</si>
  <si>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</si>
  <si>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</si>
  <si>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</si>
  <si>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</si>
  <si>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</si>
  <si>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</si>
  <si>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</si>
  <si>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</si>
  <si>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</si>
  <si>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</si>
  <si>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</si>
  <si>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</si>
  <si>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</si>
  <si>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</si>
  <si>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</si>
  <si>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</si>
  <si>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</si>
  <si>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</si>
  <si>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</si>
  <si>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</si>
  <si>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</si>
  <si>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</si>
  <si>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</si>
  <si>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</si>
  <si>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</si>
  <si>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</si>
  <si>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</si>
  <si>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</si>
  <si>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</si>
  <si>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</si>
  <si>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</si>
  <si>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</si>
  <si>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</si>
  <si>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</si>
  <si>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</si>
  <si>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</si>
  <si>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</si>
  <si>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</si>
  <si>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</si>
  <si>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</si>
  <si>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</si>
  <si>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</si>
  <si>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</si>
  <si>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</si>
  <si>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</si>
  <si>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</si>
  <si>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</si>
  <si>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</si>
  <si>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</si>
  <si>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</si>
  <si>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</si>
  <si>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</si>
  <si>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</si>
  <si>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</si>
  <si>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</si>
  <si>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</si>
  <si>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</si>
  <si>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</si>
  <si>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</si>
  <si>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</si>
  <si>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</si>
  <si>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</si>
  <si>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</si>
  <si>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</si>
  <si>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</si>
  <si>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</si>
  <si>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</si>
  <si>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</si>
  <si>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</si>
  <si>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</si>
  <si>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</si>
  <si>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</si>
  <si>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</si>
  <si>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</si>
  <si>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</si>
  <si>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</si>
  <si>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</si>
  <si>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</si>
  <si>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</si>
  <si>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</si>
  <si>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</si>
  <si>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</si>
  <si>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</si>
  <si>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</si>
  <si>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</si>
  <si>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</si>
  <si>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</si>
  <si>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</si>
  <si>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</si>
  <si>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</si>
  <si>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</si>
  <si>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</si>
  <si>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</si>
  <si>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</si>
  <si>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</si>
  <si>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</si>
  <si>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</si>
  <si>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</si>
  <si>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</si>
  <si>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</si>
  <si>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</si>
  <si>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</si>
  <si>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</si>
  <si>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</si>
  <si>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</si>
  <si>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</si>
  <si>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</si>
  <si>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</si>
  <si>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</si>
  <si>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</si>
  <si>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</si>
  <si>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</si>
  <si>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</si>
  <si>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</si>
  <si>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</si>
  <si>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</si>
  <si>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</si>
  <si>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</si>
  <si>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</si>
  <si>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</si>
  <si>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</si>
  <si>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</si>
  <si>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</si>
  <si>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</si>
  <si>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</si>
  <si>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</si>
  <si>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</si>
  <si>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</si>
  <si>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</si>
  <si>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</si>
  <si>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</si>
  <si>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</si>
  <si>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</si>
  <si>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</si>
  <si>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</si>
  <si>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</si>
  <si>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</si>
  <si>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</si>
  <si>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</si>
  <si>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</si>
  <si>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</si>
  <si>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</si>
  <si>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</si>
  <si>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</si>
  <si>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</si>
  <si>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</si>
  <si>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</si>
  <si>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</si>
  <si>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</si>
  <si>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</si>
  <si>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</si>
  <si>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</si>
  <si>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</si>
  <si>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</si>
  <si>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</si>
  <si>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</si>
  <si>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</si>
  <si>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</si>
  <si>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</si>
  <si>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</si>
  <si>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</si>
  <si>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</si>
  <si>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</si>
  <si>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</si>
  <si>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</si>
  <si>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</si>
  <si>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</si>
  <si>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</si>
  <si>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</si>
  <si>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</si>
  <si>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</si>
  <si>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</si>
  <si>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</si>
  <si>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</si>
  <si>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</si>
  <si>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</si>
  <si>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</si>
  <si>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</si>
  <si>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</si>
  <si>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</si>
  <si>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</si>
  <si>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</si>
  <si>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</si>
  <si>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</si>
  <si>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</si>
  <si>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</si>
  <si>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</si>
  <si>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</si>
  <si>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</si>
  <si>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</si>
  <si>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</si>
  <si>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</si>
  <si>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</si>
  <si>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</si>
  <si>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</si>
  <si>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</si>
  <si>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</si>
  <si>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</si>
  <si>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</si>
  <si>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</si>
  <si>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</si>
  <si>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</si>
  <si>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</si>
  <si>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</si>
  <si>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</si>
  <si>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</si>
  <si>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</si>
  <si>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</si>
  <si>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</si>
  <si>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</si>
  <si>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</si>
  <si>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</si>
  <si>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</si>
  <si>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</si>
  <si>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</si>
  <si>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</si>
  <si>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</si>
  <si>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</si>
  <si>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</si>
  <si>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</si>
  <si>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</si>
  <si>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</si>
  <si>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</si>
  <si>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</si>
  <si>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</si>
  <si>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</si>
  <si>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</si>
  <si>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</si>
  <si>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</si>
  <si>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</si>
  <si>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</si>
  <si>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</si>
  <si>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</si>
  <si>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</si>
  <si>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</si>
  <si>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</si>
  <si>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</si>
  <si>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</si>
  <si>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</si>
  <si>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</si>
  <si>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</si>
  <si>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</si>
  <si>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</si>
  <si>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</si>
  <si>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</si>
  <si>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</si>
  <si>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</si>
  <si>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</si>
  <si>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</si>
  <si>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</si>
  <si>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</si>
  <si>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</si>
  <si>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</si>
  <si>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</si>
  <si>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</si>
  <si>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</si>
  <si>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</si>
  <si>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</si>
  <si>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</si>
  <si>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</si>
  <si>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</si>
  <si>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</si>
  <si>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</si>
  <si>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</si>
  <si>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</si>
  <si>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</si>
  <si>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</si>
  <si>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</si>
  <si>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</si>
  <si>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</si>
  <si>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</si>
  <si>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</si>
  <si>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</si>
  <si>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</si>
  <si>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</si>
  <si>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</si>
  <si>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</si>
  <si>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</si>
  <si>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</si>
  <si>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</si>
  <si>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</si>
  <si>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</si>
  <si>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</si>
  <si>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</si>
  <si>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</si>
  <si>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</si>
  <si>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</si>
  <si>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</si>
  <si>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</si>
  <si>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</si>
  <si>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</si>
  <si>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</si>
  <si>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</si>
  <si>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</si>
  <si>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</si>
  <si>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</si>
  <si>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</si>
  <si>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</si>
  <si>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</si>
  <si>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</si>
  <si>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</si>
  <si>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</si>
  <si>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</si>
  <si>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</si>
  <si>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</si>
  <si>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</si>
  <si>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</si>
  <si>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</si>
  <si>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</si>
  <si>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</si>
  <si>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</si>
  <si>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</si>
  <si>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</si>
  <si>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</si>
  <si>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</si>
  <si>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</si>
  <si>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</si>
  <si>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</si>
  <si>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</si>
  <si>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</si>
  <si>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</si>
  <si>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</si>
  <si>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</si>
  <si>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</si>
  <si>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</si>
  <si>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</si>
  <si>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</si>
  <si>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</si>
  <si>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</si>
  <si>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</si>
  <si>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</si>
  <si>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</si>
  <si>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</si>
  <si>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</si>
  <si>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</si>
  <si>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</si>
  <si>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</si>
  <si>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</si>
  <si>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</si>
  <si>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</si>
  <si>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</si>
  <si>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</si>
  <si>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</si>
  <si>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</si>
  <si>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</si>
  <si>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</si>
  <si>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</si>
  <si>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</si>
  <si>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</si>
  <si>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</si>
  <si>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</si>
  <si>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</si>
  <si>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</si>
  <si>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</si>
  <si>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</si>
  <si>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</si>
  <si>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</si>
  <si>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</si>
  <si>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</si>
  <si>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</si>
  <si>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</si>
  <si>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</si>
  <si>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</si>
  <si>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</si>
  <si>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</si>
  <si>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</si>
  <si>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</si>
  <si>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</si>
  <si>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</si>
  <si>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</si>
  <si>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</si>
  <si>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</si>
  <si>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</si>
  <si>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</si>
  <si>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</si>
  <si>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</si>
  <si>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</si>
  <si>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</si>
  <si>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</si>
  <si>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</si>
  <si>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</si>
  <si>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</si>
  <si>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</si>
  <si>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</si>
  <si>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</si>
  <si>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</si>
  <si>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</si>
  <si>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</si>
  <si>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</si>
  <si>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</si>
  <si>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</si>
  <si>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</si>
  <si>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</si>
  <si>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</si>
  <si>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</si>
  <si>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</si>
  <si>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</si>
  <si>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</si>
  <si>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</si>
  <si>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</si>
  <si>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</si>
  <si>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</si>
  <si>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</si>
  <si>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</si>
  <si>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</si>
  <si>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</si>
  <si>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</si>
  <si>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</si>
  <si>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</si>
  <si>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</si>
  <si>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</si>
  <si>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</si>
  <si>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</si>
  <si>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</si>
  <si>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</si>
  <si>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</si>
  <si>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</si>
  <si>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</si>
  <si>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</si>
  <si>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</si>
  <si>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</si>
  <si>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</si>
  <si>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</si>
  <si>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</si>
  <si>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</si>
  <si>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</si>
  <si>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</si>
  <si>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</si>
  <si>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</si>
  <si>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</si>
  <si>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</si>
  <si>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</si>
  <si>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</si>
  <si>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</si>
  <si>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</si>
  <si>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</si>
  <si>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</si>
  <si>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</si>
  <si>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</si>
  <si>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</si>
  <si>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</si>
  <si>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</si>
  <si>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</si>
  <si>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</si>
  <si>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</si>
  <si>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</si>
  <si>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</si>
  <si>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</si>
  <si>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</si>
  <si>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</si>
  <si>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</si>
  <si>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</si>
  <si>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</si>
  <si>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</si>
  <si>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</si>
  <si>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</si>
  <si>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</si>
  <si>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</si>
  <si>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</si>
  <si>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</si>
  <si>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</si>
  <si>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</si>
  <si>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</si>
  <si>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</si>
  <si>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</si>
  <si>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</si>
  <si>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</si>
  <si>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</si>
  <si>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</si>
  <si>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</si>
  <si>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</si>
  <si>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</si>
  <si>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</si>
  <si>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</si>
  <si>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</si>
  <si>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</si>
  <si>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</si>
  <si>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</si>
  <si>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</si>
  <si>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</si>
  <si>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</si>
  <si>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</si>
  <si>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</si>
  <si>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</si>
  <si>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</si>
  <si>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</si>
  <si>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</si>
  <si>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</si>
  <si>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</si>
  <si>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</si>
  <si>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</si>
  <si>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</si>
  <si>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</si>
  <si>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</si>
  <si>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</si>
  <si>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</si>
  <si>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</si>
  <si>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</si>
  <si>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</si>
  <si>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</si>
  <si>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</si>
  <si>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</si>
  <si>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</si>
  <si>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</si>
  <si>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</si>
  <si>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</si>
  <si>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</si>
  <si>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</si>
  <si>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</si>
  <si>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</si>
  <si>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</si>
  <si>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</si>
  <si>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</si>
  <si>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</si>
  <si>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</si>
  <si>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</si>
  <si>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</si>
  <si>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</si>
  <si>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</si>
  <si>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</si>
  <si>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</si>
  <si>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</si>
  <si>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</si>
  <si>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</si>
  <si>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</si>
  <si>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</si>
  <si>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</si>
  <si>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</si>
  <si>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</si>
  <si>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</si>
  <si>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</si>
  <si>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</si>
  <si>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</si>
  <si>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</si>
  <si>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</si>
  <si>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</si>
  <si>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</si>
  <si>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</si>
  <si>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</si>
  <si>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</si>
  <si>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</si>
  <si>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</si>
  <si>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</si>
  <si>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</si>
  <si>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</si>
  <si>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</si>
  <si>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</si>
  <si>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</si>
  <si>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</si>
  <si>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</si>
  <si>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</si>
  <si>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</si>
  <si>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</si>
  <si>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</si>
  <si>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</si>
  <si>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</si>
  <si>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</si>
  <si>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</si>
  <si>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</si>
  <si>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</si>
  <si>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</si>
  <si>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</si>
  <si>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</si>
  <si>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</si>
  <si>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</si>
  <si>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</si>
  <si>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</si>
  <si>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</si>
  <si>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</si>
  <si>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</si>
  <si>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</si>
  <si>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</si>
  <si>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</si>
  <si>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</si>
  <si>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</si>
  <si>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</si>
  <si>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</si>
  <si>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</si>
  <si>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</si>
  <si>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</si>
  <si>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</si>
  <si>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</si>
  <si>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</si>
  <si>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</si>
  <si>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</si>
  <si>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</si>
  <si>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</si>
  <si>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</si>
  <si>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</si>
  <si>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</si>
  <si>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</si>
  <si>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</si>
  <si>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</si>
  <si>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</si>
  <si>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</si>
  <si>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</si>
  <si>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</si>
  <si>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</si>
  <si>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</si>
  <si>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</si>
  <si>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</si>
  <si>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</si>
  <si>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</si>
  <si>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</si>
  <si>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</si>
  <si>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</si>
  <si>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</si>
  <si>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</si>
  <si>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</si>
  <si>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</si>
  <si>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</si>
  <si>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</si>
  <si>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</si>
  <si>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</si>
  <si>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</si>
  <si>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</si>
  <si>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</si>
  <si>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</si>
  <si>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</si>
  <si>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</si>
  <si>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</si>
  <si>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</si>
  <si>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</si>
  <si>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</si>
  <si>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</si>
  <si>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</si>
  <si>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</si>
  <si>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</si>
  <si>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</si>
  <si>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</si>
  <si>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</si>
  <si>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</si>
  <si>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</si>
  <si>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</si>
  <si>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</si>
  <si>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</si>
  <si>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</si>
  <si>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</si>
  <si>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</si>
  <si>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</si>
  <si>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</si>
  <si>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</si>
  <si>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</si>
  <si>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</si>
  <si>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</si>
  <si>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</si>
  <si>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</si>
  <si>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</si>
  <si>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</si>
  <si>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</si>
  <si>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</si>
  <si>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</si>
  <si>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</si>
  <si>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</si>
  <si>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</si>
  <si>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</si>
  <si>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</si>
  <si>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</si>
  <si>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</si>
  <si>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</si>
  <si>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</si>
  <si>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</si>
  <si>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</si>
  <si>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</si>
  <si>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</si>
  <si>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</si>
  <si>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</si>
  <si>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</si>
  <si>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</si>
  <si>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</si>
  <si>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</si>
  <si>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</si>
  <si>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</si>
  <si>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</si>
  <si>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</si>
  <si>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</si>
  <si>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</si>
  <si>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</si>
  <si>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</si>
  <si>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</si>
  <si>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</si>
  <si>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</si>
  <si>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</si>
  <si>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</si>
  <si>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</si>
  <si>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</si>
  <si>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</si>
  <si>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</si>
  <si>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</si>
  <si>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</si>
  <si>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</si>
  <si>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</si>
  <si>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</si>
  <si>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</si>
  <si>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</si>
  <si>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</si>
  <si>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</si>
  <si>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</si>
  <si>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</si>
  <si>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</si>
  <si>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</si>
  <si>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</si>
  <si>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</si>
  <si>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</si>
  <si>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</si>
  <si>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</si>
  <si>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</si>
  <si>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</si>
  <si>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</si>
  <si>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</si>
  <si>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</si>
  <si>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</si>
  <si>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</si>
  <si>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</si>
  <si>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</si>
  <si>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</si>
  <si>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</si>
  <si>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</si>
  <si>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</si>
  <si>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</si>
  <si>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</si>
  <si>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</si>
  <si>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</si>
  <si>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</si>
  <si>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</si>
  <si>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</si>
  <si>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</si>
  <si>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</si>
  <si>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</si>
  <si>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</si>
  <si>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</si>
  <si>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</si>
  <si>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</si>
  <si>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</si>
  <si>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</si>
  <si>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</si>
  <si>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</si>
  <si>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</si>
  <si>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</si>
  <si>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</si>
  <si>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</si>
  <si>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</si>
  <si>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</si>
  <si>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</si>
  <si>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</si>
  <si>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</si>
  <si>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</si>
  <si>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</si>
  <si>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</si>
  <si>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</si>
  <si>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</si>
  <si>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</si>
  <si>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</si>
  <si>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</si>
  <si>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</si>
  <si>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</si>
  <si>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</si>
  <si>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</si>
  <si>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</si>
  <si>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</si>
  <si>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</si>
  <si>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</si>
  <si>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</si>
  <si>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</si>
  <si>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</si>
  <si>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</si>
  <si>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</si>
  <si>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</si>
  <si>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</si>
  <si>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</si>
  <si>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</si>
  <si>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</si>
  <si>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</si>
  <si>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</si>
  <si>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</si>
  <si>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</si>
  <si>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</si>
  <si>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</si>
  <si>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</si>
  <si>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</si>
  <si>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</si>
  <si>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</si>
  <si>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</si>
  <si>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</si>
  <si>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</si>
  <si>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</si>
  <si>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</si>
  <si>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</si>
  <si>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</si>
  <si>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</si>
  <si>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</si>
  <si>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</si>
  <si>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</si>
  <si>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</si>
  <si>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</si>
  <si>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</si>
  <si>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</si>
  <si>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</si>
  <si>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</si>
  <si>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</si>
  <si>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</si>
  <si>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</si>
  <si>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</si>
  <si>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</si>
  <si>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</si>
  <si>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</si>
  <si>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</si>
  <si>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</si>
  <si>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</si>
  <si>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</si>
  <si>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</si>
  <si>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</si>
  <si>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</si>
  <si>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</si>
  <si>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</si>
  <si>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</si>
  <si>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</si>
  <si>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</si>
  <si>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</si>
  <si>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</si>
  <si>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</si>
  <si>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</si>
  <si>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</si>
  <si>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</si>
  <si>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</si>
  <si>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</si>
  <si>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</si>
  <si>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</si>
  <si>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</si>
  <si>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</si>
  <si>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</si>
  <si>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</si>
  <si>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</si>
  <si>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</si>
  <si>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</si>
  <si>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</si>
  <si>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</si>
  <si>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</si>
  <si>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</si>
  <si>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</si>
  <si>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</si>
  <si>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</si>
  <si>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</si>
  <si>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</si>
  <si>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</si>
  <si>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</si>
  <si>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</si>
  <si>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</si>
  <si>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</si>
  <si>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</si>
  <si>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</si>
  <si>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</si>
  <si>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</si>
  <si>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</si>
  <si>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</si>
  <si>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</si>
  <si>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</si>
  <si>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</si>
  <si>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</si>
  <si>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</si>
  <si>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</si>
  <si>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</si>
  <si>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</si>
  <si>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</si>
  <si>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</si>
  <si>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</si>
  <si>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</si>
  <si>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</si>
  <si>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</si>
  <si>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</si>
  <si>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</si>
  <si>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</si>
  <si>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</si>
  <si>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</si>
  <si>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</si>
  <si>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</si>
  <si>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</si>
  <si>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</si>
  <si>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</si>
  <si>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</si>
  <si>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</si>
  <si>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</si>
  <si>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</si>
  <si>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</si>
  <si>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</si>
  <si>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</si>
  <si>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</si>
  <si>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</si>
  <si>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</si>
  <si>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</si>
  <si>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</si>
  <si>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</si>
  <si>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</si>
  <si>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</si>
  <si>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</si>
  <si>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</si>
  <si>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</si>
  <si>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</si>
  <si>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</si>
  <si>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</si>
  <si>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</si>
  <si>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</si>
  <si>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</si>
  <si>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</si>
  <si>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</si>
  <si>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</si>
  <si>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</si>
  <si>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</si>
  <si>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</si>
  <si>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</si>
  <si>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</si>
  <si>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</si>
  <si>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</si>
  <si>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</si>
  <si>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</si>
  <si>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</si>
  <si>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</si>
  <si>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</si>
  <si>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</si>
  <si>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</si>
  <si>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</si>
  <si>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</si>
  <si>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</si>
  <si>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</si>
  <si>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</si>
  <si>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</si>
  <si>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</si>
  <si>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</si>
  <si>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</si>
  <si>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</si>
  <si>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</si>
  <si>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</si>
  <si>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</si>
  <si>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</si>
  <si>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</si>
  <si>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</si>
  <si>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</si>
  <si>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</si>
  <si>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</si>
  <si>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</si>
  <si>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</si>
  <si>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</si>
  <si>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</si>
  <si>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</si>
  <si>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</si>
  <si>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</si>
  <si>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</si>
  <si>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</si>
  <si>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</si>
  <si>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</si>
  <si>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</si>
  <si>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</si>
  <si>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</si>
  <si>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</si>
  <si>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</si>
  <si>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</si>
  <si>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</si>
  <si>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</si>
  <si>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</si>
  <si>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</si>
  <si>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</si>
  <si>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</si>
  <si>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</si>
  <si>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</si>
  <si>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</si>
  <si>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</si>
  <si>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</si>
  <si>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</si>
  <si>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</si>
  <si>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</si>
  <si>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</si>
  <si>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</si>
  <si>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</si>
  <si>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</si>
  <si>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</si>
  <si>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</si>
  <si>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</si>
  <si>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</si>
  <si>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</si>
  <si>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</si>
  <si>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</si>
  <si>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</si>
  <si>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</si>
  <si>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</si>
  <si>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</si>
  <si>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</si>
  <si>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</si>
  <si>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</si>
  <si>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</si>
  <si>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</si>
  <si>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</si>
  <si>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</si>
  <si>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</si>
  <si>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</si>
  <si>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</si>
  <si>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</si>
  <si>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</si>
  <si>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</si>
  <si>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</si>
  <si>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</si>
  <si>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</si>
  <si>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</si>
  <si>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</si>
  <si>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</si>
  <si>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</si>
  <si>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</si>
  <si>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</si>
  <si>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</si>
  <si>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</si>
  <si>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</si>
  <si>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</si>
  <si>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</si>
  <si>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</si>
  <si>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</si>
  <si>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</si>
  <si>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</si>
  <si>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</si>
  <si>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</si>
  <si>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</si>
  <si>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</si>
  <si>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</si>
  <si>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</si>
  <si>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</si>
  <si>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</si>
  <si>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</si>
  <si>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</si>
  <si>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</si>
  <si>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</si>
  <si>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</si>
  <si>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</si>
  <si>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</si>
  <si>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</si>
  <si>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</si>
  <si>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</si>
  <si>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</si>
  <si>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</si>
  <si>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</si>
  <si>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</si>
  <si>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</si>
  <si>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</si>
  <si>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</si>
  <si>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</si>
  <si>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</si>
  <si>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</si>
  <si>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</si>
  <si>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</si>
  <si>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</si>
  <si>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</si>
  <si>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</si>
  <si>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</si>
  <si>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</si>
  <si>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</si>
  <si>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</si>
  <si>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</si>
  <si>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</si>
  <si>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</si>
  <si>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</si>
  <si>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</si>
  <si>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</si>
  <si>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</si>
  <si>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</si>
  <si>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</si>
  <si>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</si>
  <si>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</si>
  <si>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</si>
  <si>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</si>
  <si>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</si>
  <si>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</si>
  <si>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</si>
  <si>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</si>
  <si>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</si>
  <si>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</si>
  <si>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</si>
  <si>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</si>
  <si>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</si>
  <si>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</si>
  <si>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</si>
  <si>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</si>
  <si>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</si>
  <si>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</si>
  <si>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</si>
  <si>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</si>
  <si>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</si>
  <si>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</si>
  <si>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</si>
  <si>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</si>
  <si>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</si>
  <si>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</si>
  <si>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</si>
  <si>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</si>
  <si>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</si>
  <si>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</si>
  <si>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</si>
  <si>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</si>
  <si>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</si>
  <si>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</si>
  <si>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</si>
  <si>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</si>
  <si>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</si>
  <si>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</si>
  <si>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</si>
  <si>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</si>
  <si>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</si>
  <si>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</si>
  <si>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</si>
  <si>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</si>
  <si>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</si>
  <si>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</si>
  <si>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</si>
  <si>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</si>
  <si>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</si>
  <si>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</si>
  <si>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</si>
  <si>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</si>
  <si>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</si>
  <si>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</si>
  <si>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</si>
  <si>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</si>
  <si>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</si>
  <si>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</si>
  <si>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</si>
  <si>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</si>
  <si>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</si>
  <si>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</si>
  <si>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</si>
  <si>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</si>
  <si>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</si>
  <si>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</si>
  <si>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</si>
  <si>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</si>
  <si>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</si>
  <si>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</si>
  <si>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</si>
  <si>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</si>
  <si>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</si>
  <si>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</si>
  <si>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</si>
  <si>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</si>
  <si>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</si>
  <si>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</si>
  <si>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</si>
  <si>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</si>
  <si>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</si>
  <si>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</si>
  <si>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</si>
  <si>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</si>
  <si>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</si>
  <si>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</si>
  <si>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</si>
  <si>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</si>
  <si>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</si>
  <si>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</si>
  <si>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</si>
  <si>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</si>
  <si>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</si>
  <si>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</si>
  <si>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</si>
  <si>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</si>
  <si>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</si>
  <si>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</si>
  <si>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</si>
  <si>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</si>
  <si>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</si>
  <si>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</si>
  <si>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</si>
  <si>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</si>
  <si>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</si>
  <si>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</si>
  <si>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</si>
  <si>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</si>
  <si>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</si>
  <si>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</si>
  <si>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</si>
  <si>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</si>
  <si>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</si>
  <si>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</si>
  <si>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</si>
  <si>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</si>
  <si>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</si>
  <si>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</si>
  <si>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</si>
  <si>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</si>
  <si>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</si>
  <si>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</si>
  <si>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</si>
  <si>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</si>
  <si>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</si>
  <si>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</si>
  <si>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</si>
  <si>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</si>
  <si>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</si>
  <si>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</si>
  <si>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</si>
  <si>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</si>
  <si>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</si>
  <si>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</si>
  <si>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</si>
  <si>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</si>
  <si>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</si>
  <si>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</si>
  <si>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</si>
  <si>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</si>
  <si>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</si>
  <si>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</si>
  <si>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</si>
  <si>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</si>
  <si>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</si>
  <si>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</si>
  <si>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</si>
  <si>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</si>
  <si>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</si>
  <si>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</si>
  <si>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</si>
  <si>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</si>
  <si>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</si>
  <si>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</si>
  <si>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</si>
  <si>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</si>
  <si>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</si>
  <si>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</si>
  <si>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</si>
  <si>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</si>
  <si>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</si>
  <si>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</si>
  <si>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</si>
  <si>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</si>
  <si>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</si>
  <si>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</si>
  <si>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</si>
  <si>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</si>
  <si>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</si>
  <si>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</si>
  <si>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</si>
  <si>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</si>
  <si>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</si>
  <si>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</si>
  <si>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</si>
  <si>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</si>
  <si>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</si>
  <si>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</si>
  <si>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</si>
  <si>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</si>
  <si>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</si>
  <si>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</si>
  <si>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</si>
  <si>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</si>
  <si>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</si>
  <si>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</si>
  <si>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</si>
  <si>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</si>
  <si>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</si>
  <si>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</si>
  <si>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</si>
  <si>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</si>
  <si>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</si>
  <si>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</si>
  <si>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</si>
  <si>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</si>
  <si>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</si>
  <si>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</si>
  <si>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</si>
  <si>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</si>
  <si>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</si>
  <si>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</si>
  <si>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</si>
  <si>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</si>
  <si>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</si>
  <si>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</si>
  <si>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</si>
  <si>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</si>
  <si>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</si>
  <si>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</si>
  <si>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</si>
  <si>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</si>
  <si>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</si>
  <si>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</si>
  <si>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</si>
  <si>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</si>
  <si>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</si>
  <si>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</si>
  <si>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</si>
  <si>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</si>
  <si>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</si>
  <si>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</si>
  <si>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</si>
  <si>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</si>
  <si>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</si>
  <si>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</si>
  <si>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</si>
  <si>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</si>
  <si>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</si>
  <si>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</si>
  <si>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</si>
  <si>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</si>
  <si>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</si>
  <si>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</si>
  <si>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</si>
  <si>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</si>
  <si>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</si>
  <si>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</si>
  <si>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</si>
  <si>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</si>
  <si>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</si>
  <si>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</si>
  <si>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</si>
  <si>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</si>
  <si>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</si>
  <si>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</si>
  <si>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</si>
  <si>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</si>
  <si>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</si>
  <si>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</si>
  <si>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</si>
  <si>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</si>
  <si>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</si>
  <si>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</si>
  <si>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</si>
  <si>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</si>
  <si>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</si>
  <si>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</si>
  <si>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</si>
  <si>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</si>
  <si>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</si>
  <si>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</si>
  <si>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</si>
  <si>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</si>
  <si>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</si>
  <si>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</si>
  <si>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</si>
  <si>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</si>
  <si>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</si>
  <si>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</si>
  <si>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</si>
  <si>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</si>
  <si>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</si>
  <si>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</si>
  <si>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</si>
  <si>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</si>
  <si>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</si>
  <si>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</si>
  <si>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</si>
  <si>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</si>
  <si>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</si>
  <si>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</si>
  <si>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</si>
  <si>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</si>
  <si>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</si>
  <si>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</si>
  <si>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</si>
  <si>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</si>
  <si>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</si>
  <si>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</si>
  <si>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</si>
  <si>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</si>
  <si>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</si>
  <si>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</si>
  <si>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</si>
  <si>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</si>
  <si>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</si>
  <si>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</si>
  <si>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</si>
  <si>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</si>
  <si>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</si>
  <si>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</si>
  <si>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</si>
  <si>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</si>
  <si>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</si>
  <si>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</si>
  <si>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</si>
  <si>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</si>
  <si>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</si>
  <si>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</si>
  <si>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</si>
  <si>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</si>
  <si>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</si>
  <si>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</si>
  <si>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</si>
  <si>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</si>
  <si>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</si>
  <si>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</si>
  <si>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</si>
  <si>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</si>
  <si>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</si>
  <si>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</si>
  <si>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</si>
  <si>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</si>
  <si>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</si>
  <si>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</si>
  <si>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</si>
  <si>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</si>
  <si>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</si>
  <si>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</si>
  <si>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</si>
  <si>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</si>
  <si>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</si>
  <si>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</si>
  <si>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</si>
  <si>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</si>
  <si>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</si>
  <si>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</si>
  <si>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</si>
  <si>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</si>
  <si>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</si>
  <si>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</si>
  <si>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</si>
  <si>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</si>
  <si>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</si>
  <si>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</si>
  <si>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</si>
  <si>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</si>
  <si>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</si>
  <si>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</si>
  <si>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</si>
  <si>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</si>
  <si>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</si>
  <si>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</si>
  <si>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</si>
  <si>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</si>
  <si>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</si>
  <si>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</si>
  <si>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</si>
  <si>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</si>
  <si>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</si>
  <si>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</si>
  <si>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</si>
  <si>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</si>
  <si>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</si>
  <si>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</si>
  <si>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</si>
  <si>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</si>
  <si>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</si>
  <si>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</si>
  <si>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</si>
  <si>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</si>
  <si>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</si>
  <si>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</si>
  <si>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</si>
  <si>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</si>
  <si>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</si>
  <si>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</si>
  <si>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</si>
  <si>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</si>
  <si>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</si>
  <si>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</si>
  <si>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</si>
  <si>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</si>
  <si>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</si>
  <si>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</si>
  <si>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</si>
  <si>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</si>
  <si>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</si>
  <si>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</si>
  <si>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</si>
  <si>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</si>
  <si>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</si>
  <si>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</si>
  <si>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</si>
  <si>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</si>
  <si>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</si>
  <si>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</si>
  <si>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</si>
  <si>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</si>
  <si>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</si>
  <si>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</si>
  <si>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</si>
  <si>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</si>
  <si>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</si>
  <si>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</si>
  <si>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</si>
  <si>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</si>
  <si>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</si>
  <si>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</si>
  <si>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</si>
  <si>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</si>
  <si>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</si>
  <si>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</si>
  <si>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</si>
  <si>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</si>
  <si>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</si>
  <si>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</si>
  <si>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</si>
  <si>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</si>
  <si>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</si>
  <si>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</si>
  <si>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</si>
  <si>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</si>
  <si>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</si>
  <si>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</si>
  <si>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</si>
  <si>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</si>
  <si>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</si>
  <si>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</si>
  <si>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</si>
  <si>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</si>
  <si>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</si>
  <si>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</si>
  <si>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</si>
  <si>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</si>
  <si>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</si>
  <si>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</si>
  <si>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</si>
  <si>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</si>
  <si>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</si>
  <si>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</si>
  <si>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</si>
  <si>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</si>
  <si>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</si>
  <si>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</si>
  <si>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</si>
  <si>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</si>
  <si>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</si>
  <si>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</si>
  <si>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</si>
  <si>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</si>
  <si>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</si>
  <si>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</si>
  <si>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</si>
  <si>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</si>
  <si>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</si>
  <si>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</si>
  <si>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</si>
  <si>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</si>
  <si>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</si>
  <si>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</si>
  <si>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</si>
  <si>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</si>
  <si>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</si>
  <si>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</si>
  <si>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</si>
  <si>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</si>
  <si>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</si>
  <si>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</si>
  <si>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</si>
  <si>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</si>
  <si>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</si>
  <si>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</si>
  <si>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</si>
  <si>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</si>
  <si>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</si>
  <si>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</si>
  <si>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</si>
  <si>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</si>
  <si>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</si>
  <si>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</si>
  <si>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</si>
  <si>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</si>
  <si>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</si>
  <si>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</si>
  <si>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</si>
  <si>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</si>
  <si>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</si>
  <si>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</si>
  <si>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</si>
  <si>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</si>
  <si>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</si>
  <si>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</si>
  <si>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</si>
  <si>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</si>
  <si>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</si>
  <si>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</si>
  <si>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</si>
  <si>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</si>
  <si>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</si>
  <si>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</si>
  <si>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</si>
  <si>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</si>
  <si>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</si>
  <si>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</si>
  <si>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</si>
  <si>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</si>
  <si>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</si>
  <si>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</si>
  <si>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</si>
  <si>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</si>
  <si>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</si>
  <si>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</si>
  <si>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</si>
  <si>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</si>
  <si>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</si>
  <si>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</si>
  <si>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</si>
  <si>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</si>
  <si>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</si>
  <si>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</si>
  <si>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</si>
  <si>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</si>
  <si>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</si>
  <si>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</si>
  <si>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</si>
  <si>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</si>
  <si>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</si>
  <si>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</si>
  <si>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</si>
  <si>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</si>
  <si>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</si>
  <si>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</si>
  <si>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</si>
  <si>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</si>
  <si>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</si>
  <si>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</si>
  <si>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</si>
  <si>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</si>
  <si>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</si>
  <si>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</si>
  <si>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</si>
  <si>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</si>
  <si>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</si>
  <si>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</si>
  <si>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</si>
  <si>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</si>
  <si>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</si>
  <si>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</si>
  <si>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</si>
  <si>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</si>
  <si>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</si>
  <si>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</si>
  <si>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</si>
  <si>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</si>
  <si>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</si>
  <si>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</si>
  <si>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</si>
  <si>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</si>
  <si>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</si>
  <si>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</si>
  <si>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</si>
  <si>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</si>
  <si>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</si>
  <si>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</si>
  <si>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</si>
  <si>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</si>
  <si>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</si>
  <si>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</si>
  <si>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</si>
  <si>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</si>
  <si>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</si>
  <si>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</si>
  <si>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</si>
  <si>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</si>
  <si>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</si>
  <si>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</si>
  <si>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</si>
  <si>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</si>
  <si>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</si>
  <si>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</si>
  <si>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</si>
  <si>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</si>
  <si>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</si>
  <si>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</si>
  <si>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</si>
  <si>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</si>
  <si>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</si>
  <si>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</si>
  <si>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</si>
  <si>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</si>
  <si>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</si>
  <si>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</si>
  <si>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</si>
  <si>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</si>
  <si>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</si>
  <si>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</si>
  <si>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</si>
  <si>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</si>
  <si>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</si>
  <si>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</si>
  <si>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</si>
  <si>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</si>
  <si>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</si>
  <si>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</si>
  <si>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</si>
  <si>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</si>
  <si>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</si>
  <si>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</si>
  <si>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</si>
  <si>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</si>
  <si>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</si>
  <si>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</si>
  <si>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</si>
  <si>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</si>
  <si>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</si>
  <si>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</si>
  <si>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</si>
  <si>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</si>
  <si>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</si>
  <si>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</si>
  <si>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</si>
  <si>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</si>
  <si>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</si>
  <si>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</si>
  <si>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</si>
  <si>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</si>
  <si>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</si>
  <si>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</si>
  <si>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</si>
  <si>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</si>
  <si>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</si>
  <si>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</si>
  <si>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</si>
  <si>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</si>
  <si>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</si>
  <si>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</si>
  <si>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</si>
  <si>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</si>
  <si>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</si>
  <si>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</si>
  <si>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</si>
  <si>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</si>
  <si>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</si>
  <si>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</si>
  <si>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</si>
  <si>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</si>
  <si>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</si>
  <si>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</si>
  <si>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</si>
  <si>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</si>
  <si>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</si>
  <si>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</si>
  <si>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</si>
  <si>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</si>
  <si>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</si>
  <si>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</si>
  <si>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</si>
  <si>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</si>
  <si>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</si>
  <si>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</si>
  <si>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</si>
  <si>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</si>
  <si>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</si>
  <si>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</si>
  <si>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</si>
  <si>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</si>
  <si>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</si>
  <si>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</si>
  <si>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</si>
  <si>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</si>
  <si>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</si>
  <si>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</si>
  <si>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</si>
  <si>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</si>
  <si>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</si>
  <si>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</si>
  <si>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</si>
  <si>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</si>
  <si>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</si>
  <si>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</si>
  <si>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</si>
  <si>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</si>
  <si>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</si>
  <si>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</si>
  <si>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</si>
  <si>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</si>
  <si>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</si>
  <si>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</si>
  <si>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</si>
  <si>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</si>
  <si>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</si>
  <si>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</si>
  <si>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</si>
  <si>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</si>
  <si>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</si>
  <si>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</si>
  <si>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</si>
  <si>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</si>
  <si>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</si>
  <si>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</si>
  <si>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</si>
  <si>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</si>
  <si>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</si>
  <si>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</si>
  <si>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</si>
  <si>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</si>
  <si>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</si>
  <si>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</si>
  <si>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</si>
  <si>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</si>
  <si>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</si>
  <si>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</si>
  <si>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</si>
  <si>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</si>
  <si>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</si>
  <si>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</si>
  <si>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</si>
  <si>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</si>
  <si>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</si>
  <si>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</si>
  <si>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</si>
  <si>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</si>
  <si>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</si>
  <si>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</si>
  <si>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</si>
  <si>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</si>
  <si>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</si>
  <si>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</si>
  <si>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</si>
  <si>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</si>
  <si>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</si>
  <si>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</si>
  <si>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</si>
  <si>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</si>
  <si>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</si>
  <si>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</si>
  <si>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</si>
  <si>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</si>
  <si>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</si>
  <si>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</si>
  <si>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</si>
  <si>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</si>
  <si>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</si>
  <si>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</si>
  <si>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</si>
  <si>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</si>
  <si>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</si>
  <si>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</si>
  <si>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</si>
  <si>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</si>
  <si>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</si>
  <si>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</si>
  <si>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</si>
  <si>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</si>
  <si>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</si>
  <si>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</si>
  <si>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</si>
  <si>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</si>
  <si>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</si>
  <si>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</si>
  <si>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</si>
  <si>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</si>
  <si>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</si>
  <si>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</si>
  <si>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</si>
  <si>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</si>
  <si>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</si>
  <si>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</si>
  <si>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</si>
  <si>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</si>
  <si>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</si>
  <si>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</si>
  <si>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</si>
  <si>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</si>
  <si>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</si>
  <si>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</si>
  <si>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</si>
  <si>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</si>
  <si>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</si>
  <si>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</si>
  <si>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</si>
  <si>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</si>
  <si>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</si>
  <si>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</si>
  <si>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</si>
  <si>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</si>
  <si>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</si>
  <si>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</si>
  <si>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</si>
  <si>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</si>
  <si>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</si>
  <si>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</si>
  <si>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</si>
  <si>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</si>
  <si>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</si>
  <si>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</si>
  <si>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</si>
  <si>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</si>
  <si>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</si>
  <si>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</si>
  <si>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</si>
  <si>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</si>
  <si>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</si>
  <si>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</si>
  <si>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</si>
  <si>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</si>
  <si>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</si>
  <si>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</si>
  <si>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</si>
  <si>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</si>
  <si>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</si>
  <si>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</si>
  <si>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</si>
  <si>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</si>
  <si>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</si>
  <si>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</si>
  <si>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</si>
  <si>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</si>
  <si>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</si>
  <si>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</si>
  <si>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</si>
  <si>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</si>
  <si>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</si>
  <si>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</si>
  <si>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</si>
  <si>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</si>
  <si>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</si>
  <si>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</si>
  <si>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</si>
  <si>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</si>
  <si>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</si>
  <si>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</si>
  <si>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</si>
  <si>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</si>
  <si>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</si>
  <si>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</si>
  <si>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</si>
  <si>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</si>
  <si>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</si>
  <si>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</si>
  <si>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</si>
  <si>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</si>
  <si>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</si>
  <si>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</si>
  <si>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</si>
  <si>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</si>
  <si>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</si>
  <si>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</si>
  <si>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</si>
  <si>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</si>
  <si>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</si>
  <si>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</si>
  <si>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</si>
  <si>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</si>
  <si>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</si>
  <si>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</si>
  <si>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</si>
  <si>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</si>
  <si>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</si>
  <si>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</si>
  <si>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</si>
  <si>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</si>
  <si>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</si>
  <si>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</si>
  <si>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</si>
  <si>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</si>
  <si>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</si>
  <si>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</si>
  <si>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</si>
  <si>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</si>
  <si>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</si>
  <si>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</si>
  <si>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</si>
  <si>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</si>
  <si>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</si>
  <si>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</si>
  <si>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</si>
  <si>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</si>
  <si>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</si>
  <si>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</si>
  <si>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</si>
  <si>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</si>
  <si>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</si>
  <si>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</si>
  <si>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</si>
  <si>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</si>
  <si>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</si>
  <si>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</si>
  <si>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</si>
  <si>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</si>
  <si>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</si>
  <si>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</si>
  <si>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</si>
  <si>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</si>
  <si>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</si>
  <si>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</si>
  <si>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</si>
  <si>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</si>
  <si>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</si>
  <si>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</si>
  <si>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</si>
  <si>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</si>
  <si>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</si>
  <si>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</si>
  <si>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</si>
  <si>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</si>
  <si>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</si>
  <si>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</si>
  <si>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</si>
  <si>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</si>
  <si>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</si>
  <si>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</si>
  <si>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</si>
  <si>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</si>
  <si>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</si>
  <si>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</si>
  <si>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</si>
  <si>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</si>
  <si>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</si>
  <si>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</si>
  <si>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</si>
  <si>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</si>
  <si>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</si>
  <si>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</si>
  <si>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</si>
  <si>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</si>
  <si>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</si>
  <si>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</si>
  <si>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</si>
  <si>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</si>
  <si>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</si>
  <si>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</si>
  <si>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</si>
  <si>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</si>
  <si>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</si>
  <si>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</si>
  <si>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</si>
  <si>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</si>
  <si>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</si>
  <si>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</si>
  <si>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</si>
  <si>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</si>
  <si>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</si>
  <si>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</si>
  <si>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</si>
  <si>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</si>
  <si>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</si>
  <si>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</si>
  <si>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</si>
  <si>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</si>
  <si>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</si>
  <si>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</si>
  <si>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</si>
  <si>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</si>
  <si>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</si>
  <si>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</si>
  <si>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</si>
  <si>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</si>
  <si>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</si>
  <si>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</si>
  <si>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</si>
  <si>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</si>
  <si>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</si>
  <si>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</si>
  <si>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</si>
  <si>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</si>
  <si>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</si>
  <si>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</si>
  <si>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</si>
  <si>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</si>
  <si>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</si>
  <si>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</si>
  <si>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</si>
  <si>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</si>
  <si>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</si>
  <si>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</si>
  <si>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</si>
  <si>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</si>
  <si>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</si>
  <si>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</si>
  <si>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</si>
  <si>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</si>
  <si>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</si>
  <si>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</si>
  <si>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</si>
  <si>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</si>
  <si>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</si>
  <si>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</si>
  <si>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</si>
  <si>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</si>
  <si>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</si>
  <si>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</si>
  <si>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</si>
  <si>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</si>
  <si>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</si>
  <si>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</si>
  <si>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</si>
  <si>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</si>
  <si>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</si>
  <si>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</si>
  <si>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</si>
  <si>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</si>
  <si>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</si>
  <si>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</si>
  <si>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</si>
  <si>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</si>
  <si>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</si>
  <si>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</si>
  <si>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</si>
  <si>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</si>
  <si>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</si>
  <si>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</si>
  <si>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</si>
  <si>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</si>
  <si>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</si>
  <si>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</si>
  <si>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</si>
  <si>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</si>
  <si>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</si>
  <si>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</si>
  <si>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</si>
  <si>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</si>
  <si>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</si>
  <si>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</si>
  <si>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</si>
  <si>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</si>
  <si>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</si>
  <si>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</si>
  <si>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</si>
  <si>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</si>
  <si>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</si>
  <si>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</si>
  <si>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</si>
  <si>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</si>
  <si>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</si>
  <si>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</si>
  <si>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</si>
  <si>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</si>
  <si>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</si>
  <si>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</si>
  <si>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</si>
  <si>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</si>
  <si>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</si>
  <si>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</si>
  <si>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</si>
  <si>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</si>
  <si>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</si>
  <si>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</si>
  <si>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</si>
  <si>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</si>
  <si>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</si>
  <si>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</si>
  <si>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</si>
  <si>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</si>
  <si>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</si>
  <si>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</si>
  <si>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</si>
  <si>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</si>
  <si>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</si>
  <si>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</si>
  <si>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</si>
  <si>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</si>
  <si>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</si>
  <si>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</si>
  <si>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</si>
  <si>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</si>
  <si>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</si>
  <si>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</si>
  <si>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</si>
  <si>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</si>
  <si>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</si>
  <si>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</si>
  <si>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</si>
  <si>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</si>
  <si>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</si>
  <si>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</si>
  <si>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</si>
  <si>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</si>
  <si>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</si>
  <si>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</si>
  <si>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</si>
  <si>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</si>
  <si>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</si>
  <si>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</si>
  <si>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</si>
  <si>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</si>
  <si>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</si>
  <si>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</si>
  <si>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</si>
  <si>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</si>
  <si>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</si>
  <si>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</si>
  <si>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</si>
  <si>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</si>
  <si>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</si>
  <si>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</si>
  <si>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</si>
  <si>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</si>
  <si>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</si>
  <si>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</si>
  <si>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</si>
  <si>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</si>
  <si>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</si>
  <si>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</si>
  <si>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</si>
  <si>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</si>
  <si>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</si>
  <si>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</si>
  <si>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</si>
  <si>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</si>
  <si>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</si>
  <si>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</si>
  <si>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</si>
  <si>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</si>
  <si>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</si>
  <si>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</si>
  <si>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</si>
  <si>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</si>
  <si>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</si>
  <si>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</si>
  <si>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</si>
  <si>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</si>
  <si>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</si>
  <si>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</si>
  <si>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</si>
  <si>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</si>
  <si>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</si>
  <si>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</si>
  <si>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</si>
  <si>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</si>
  <si>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</si>
  <si>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</si>
  <si>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</si>
  <si>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</si>
  <si>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</si>
  <si>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</si>
  <si>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</si>
  <si>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</si>
  <si>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</si>
  <si>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</si>
  <si>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</si>
  <si>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</si>
  <si>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</si>
  <si>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</si>
  <si>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</si>
  <si>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</si>
  <si>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</si>
  <si>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</si>
  <si>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</si>
  <si>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</si>
  <si>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</si>
  <si>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</si>
  <si>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</si>
  <si>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</si>
  <si>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</si>
  <si>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</si>
  <si>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</si>
  <si>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</si>
  <si>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</si>
  <si>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</si>
  <si>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</si>
  <si>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</si>
  <si>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</si>
  <si>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</si>
  <si>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</si>
  <si>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</si>
  <si>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</si>
  <si>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</si>
  <si>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</si>
  <si>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</si>
  <si>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</si>
  <si>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</si>
  <si>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</si>
  <si>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</si>
  <si>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</si>
  <si>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</si>
  <si>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</si>
  <si>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</si>
  <si>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</si>
  <si>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</si>
  <si>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</si>
  <si>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</si>
  <si>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</si>
  <si>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</si>
  <si>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</si>
  <si>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</si>
  <si>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</si>
  <si>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</si>
  <si>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</si>
  <si>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</si>
  <si>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</si>
  <si>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</si>
  <si>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</si>
  <si>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</si>
  <si>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</si>
  <si>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</si>
  <si>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</si>
  <si>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</si>
  <si>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</si>
  <si>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</si>
  <si>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</si>
  <si>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</si>
  <si>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</si>
  <si>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</si>
  <si>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</si>
  <si>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</si>
  <si>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</si>
  <si>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</si>
  <si>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</si>
  <si>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</si>
  <si>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</si>
  <si>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</si>
  <si>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</si>
  <si>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</si>
  <si>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</si>
  <si>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</si>
  <si>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</si>
  <si>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</si>
  <si>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</si>
  <si>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</si>
  <si>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</si>
  <si>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</si>
  <si>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</si>
  <si>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</si>
  <si>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</si>
  <si>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</si>
  <si>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</si>
  <si>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</si>
  <si>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</si>
  <si>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</si>
  <si>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</si>
  <si>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</si>
  <si>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</si>
  <si>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</si>
  <si>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</si>
  <si>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</si>
  <si>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</si>
  <si>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</si>
  <si>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</si>
  <si>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</si>
  <si>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</si>
  <si>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</si>
  <si>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</si>
  <si>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</si>
  <si>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</si>
  <si>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</si>
  <si>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</si>
  <si>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</si>
  <si>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</si>
  <si>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</si>
  <si>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</si>
  <si>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</si>
  <si>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</si>
  <si>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</si>
  <si>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</si>
  <si>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</si>
  <si>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</si>
  <si>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</si>
  <si>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</si>
  <si>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</si>
  <si>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</si>
  <si>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</si>
  <si>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</si>
  <si>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</si>
  <si>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</si>
  <si>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</si>
  <si>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</si>
  <si>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</si>
  <si>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</si>
  <si>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</si>
  <si>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</si>
  <si>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</si>
  <si>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</si>
  <si>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</si>
  <si>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</si>
  <si>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</si>
  <si>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</si>
  <si>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</si>
  <si>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</si>
  <si>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</si>
  <si>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</si>
  <si>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</si>
  <si>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</si>
  <si>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</si>
  <si>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</si>
  <si>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</si>
  <si>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</si>
  <si>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</si>
  <si>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</si>
  <si>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</si>
  <si>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</si>
  <si>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</si>
  <si>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</si>
  <si>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</si>
  <si>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</si>
  <si>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</si>
  <si>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</si>
  <si>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</si>
  <si>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</si>
  <si>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</si>
  <si>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</si>
  <si>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</si>
  <si>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</si>
  <si>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</si>
  <si>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</si>
  <si>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</si>
  <si>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</si>
  <si>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</si>
  <si>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</si>
  <si>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</si>
  <si>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</si>
  <si>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</si>
  <si>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</si>
  <si>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</si>
  <si>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</si>
  <si>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</si>
  <si>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</si>
  <si>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</si>
  <si>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</si>
  <si>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</si>
  <si>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</si>
  <si>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</si>
  <si>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</si>
  <si>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</si>
  <si>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</si>
  <si>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</si>
  <si>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</si>
  <si>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</si>
  <si>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</si>
  <si>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</si>
  <si>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</si>
  <si>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</si>
  <si>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</si>
  <si>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</si>
  <si>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</si>
  <si>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</si>
  <si>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</si>
  <si>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</si>
  <si>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</si>
  <si>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</si>
  <si>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</si>
  <si>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</si>
  <si>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</si>
  <si>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</si>
  <si>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</si>
  <si>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</si>
  <si>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</si>
  <si>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</si>
  <si>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</si>
  <si>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</si>
  <si>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</si>
  <si>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</si>
  <si>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</si>
  <si>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</si>
  <si>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</si>
  <si>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</si>
  <si>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</si>
  <si>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</si>
  <si>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</si>
  <si>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</si>
  <si>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</si>
  <si>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</si>
  <si>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</si>
  <si>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</si>
  <si>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</si>
  <si>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</si>
  <si>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</si>
  <si>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</si>
  <si>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</si>
  <si>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</si>
  <si>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</si>
  <si>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</si>
  <si>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</si>
  <si>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</si>
  <si>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</si>
  <si>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</si>
  <si>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</si>
  <si>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</si>
  <si>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</si>
  <si>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</si>
  <si>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</si>
  <si>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</si>
  <si>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</si>
  <si>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</si>
  <si>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</si>
  <si>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</si>
  <si>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</si>
  <si>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</si>
  <si>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</si>
  <si>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</si>
  <si>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</si>
  <si>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</si>
  <si>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</si>
  <si>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</si>
  <si>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</si>
  <si>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</si>
  <si>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</si>
  <si>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</si>
  <si>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</si>
  <si>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</si>
  <si>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</si>
  <si>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</si>
  <si>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</si>
  <si>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</si>
  <si>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</si>
  <si>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</si>
  <si>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</si>
  <si>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</si>
  <si>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</si>
  <si>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</si>
  <si>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</si>
  <si>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</si>
  <si>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</si>
  <si>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</si>
  <si>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</si>
  <si>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</si>
  <si>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</si>
  <si>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</si>
  <si>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</si>
  <si>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</si>
  <si>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</si>
  <si>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</si>
  <si>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</si>
  <si>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</si>
  <si>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</si>
  <si>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</si>
  <si>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</si>
  <si>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</si>
  <si>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</si>
  <si>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</si>
  <si>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</si>
  <si>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</si>
  <si>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</si>
  <si>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</si>
  <si>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</si>
  <si>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</si>
  <si>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</si>
  <si>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</si>
  <si>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</si>
  <si>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</si>
  <si>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</si>
  <si>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</si>
  <si>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</si>
  <si>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</si>
  <si>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</si>
  <si>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</si>
  <si>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</si>
  <si>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</si>
  <si>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</si>
  <si>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</si>
  <si>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</si>
  <si>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</si>
  <si>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</si>
  <si>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</si>
  <si>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</si>
  <si>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</si>
  <si>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</si>
  <si>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</si>
  <si>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</si>
  <si>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</si>
  <si>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</si>
  <si>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</si>
  <si>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</si>
  <si>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</si>
  <si>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</si>
  <si>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</si>
  <si>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</si>
  <si>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</si>
  <si>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</si>
  <si>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</si>
  <si>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</si>
  <si>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</si>
  <si>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</si>
  <si>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</si>
  <si>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</si>
  <si>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</si>
  <si>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</si>
  <si>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</si>
  <si>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</si>
  <si>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</si>
  <si>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</si>
  <si>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</si>
  <si>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</si>
  <si>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</si>
  <si>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</si>
  <si>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</si>
  <si>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</si>
  <si>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</si>
  <si>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</si>
  <si>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</si>
  <si>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</si>
  <si>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</si>
  <si>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</si>
  <si>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</si>
  <si>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</si>
  <si>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</si>
  <si>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</si>
  <si>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</si>
  <si>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</si>
  <si>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</si>
  <si>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</si>
  <si>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</si>
  <si>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</si>
  <si>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</si>
  <si>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</si>
  <si>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</si>
  <si>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</si>
  <si>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</si>
  <si>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</si>
  <si>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</si>
  <si>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</si>
  <si>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</si>
  <si>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</si>
  <si>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</si>
  <si>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</si>
  <si>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</si>
  <si>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</si>
  <si>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</si>
  <si>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</si>
  <si>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</si>
  <si>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</si>
  <si>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</si>
  <si>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</si>
  <si>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</si>
  <si>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</si>
  <si>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</si>
  <si>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</si>
  <si>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</si>
  <si>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</si>
  <si>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</si>
  <si>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</si>
  <si>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</si>
  <si>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</si>
  <si>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</si>
  <si>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</si>
  <si>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</si>
  <si>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</si>
  <si>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</si>
  <si>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</si>
  <si>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</si>
  <si>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</si>
  <si>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</si>
  <si>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</si>
  <si>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</si>
  <si>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</si>
  <si>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</si>
  <si>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</si>
  <si>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</si>
  <si>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</si>
  <si>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</si>
  <si>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</si>
  <si>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</si>
  <si>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</si>
  <si>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</si>
  <si>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</si>
  <si>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</si>
  <si>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</si>
  <si>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</si>
  <si>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</si>
  <si>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</si>
  <si>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</si>
  <si>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</si>
  <si>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</si>
  <si>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</si>
  <si>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</si>
  <si>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</si>
  <si>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</si>
  <si>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</si>
  <si>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</si>
  <si>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</si>
  <si>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</si>
  <si>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</si>
  <si>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</si>
  <si>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</si>
  <si>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</si>
  <si>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</si>
  <si>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</si>
  <si>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</si>
  <si>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</si>
  <si>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</si>
  <si>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</si>
  <si>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</si>
  <si>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</si>
  <si>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</si>
  <si>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</si>
  <si>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</si>
  <si>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</si>
  <si>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</si>
  <si>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</si>
  <si>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</si>
  <si>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</si>
  <si>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</si>
  <si>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</si>
  <si>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</si>
  <si>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</si>
  <si>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</si>
  <si>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</si>
  <si>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</si>
  <si>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</si>
  <si>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</si>
  <si>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</si>
  <si>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</si>
  <si>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</si>
  <si>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</si>
  <si>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</si>
  <si>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</si>
  <si>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</si>
  <si>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</si>
  <si>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</si>
  <si>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</si>
  <si>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</si>
  <si>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</si>
  <si>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</si>
  <si>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</si>
  <si>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</si>
  <si>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</si>
  <si>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</si>
  <si>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</si>
  <si>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</si>
  <si>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</si>
  <si>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</si>
  <si>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</si>
  <si>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</si>
  <si>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</si>
  <si>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</si>
  <si>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</si>
  <si>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</si>
  <si>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</si>
  <si>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</si>
  <si>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</si>
  <si>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</si>
  <si>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</si>
  <si>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</si>
  <si>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</si>
  <si>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</si>
  <si>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</si>
  <si>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</si>
  <si>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</si>
  <si>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</si>
  <si>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</si>
  <si>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</si>
  <si>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</si>
  <si>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</si>
  <si>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</si>
  <si>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</si>
  <si>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</si>
  <si>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</si>
  <si>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</si>
  <si>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</si>
  <si>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</si>
  <si>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</si>
  <si>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</si>
  <si>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</si>
  <si>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</si>
  <si>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</si>
  <si>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</si>
  <si>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</si>
  <si>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</si>
  <si>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</si>
  <si>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</si>
  <si>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</si>
  <si>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</si>
  <si>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</si>
  <si>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</si>
  <si>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</si>
  <si>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</si>
  <si>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</si>
  <si>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</si>
  <si>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</si>
  <si>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</si>
  <si>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</si>
  <si>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</si>
  <si>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</si>
  <si>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</si>
  <si>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</si>
  <si>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</si>
  <si>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</si>
  <si>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</si>
  <si>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</si>
  <si>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</si>
  <si>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</si>
  <si>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</si>
  <si>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</si>
  <si>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</si>
  <si>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</si>
  <si>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</si>
  <si>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</si>
  <si>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</si>
  <si>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</si>
  <si>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</si>
  <si>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</si>
  <si>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</si>
  <si>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</si>
  <si>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</si>
  <si>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</si>
  <si>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</si>
  <si>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</si>
  <si>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</si>
  <si>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</si>
  <si>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</si>
  <si>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</si>
  <si>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</si>
  <si>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</si>
  <si>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</si>
  <si>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</si>
  <si>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</si>
  <si>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</si>
  <si>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</si>
  <si>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</si>
  <si>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</si>
  <si>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</si>
  <si>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</si>
  <si>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</si>
  <si>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</si>
  <si>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</si>
  <si>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</si>
  <si>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</si>
  <si>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</si>
  <si>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</si>
  <si>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</si>
  <si>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</si>
  <si>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</si>
  <si>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</si>
  <si>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</si>
  <si>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</si>
  <si>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</si>
  <si>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</si>
  <si>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</si>
  <si>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</si>
  <si>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</si>
  <si>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</si>
  <si>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</si>
  <si>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</si>
  <si>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</si>
  <si>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</si>
  <si>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</si>
  <si>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</si>
  <si>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</si>
  <si>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</si>
  <si>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</si>
  <si>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</si>
  <si>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</si>
  <si>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</si>
  <si>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</si>
  <si>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</si>
  <si>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</si>
  <si>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</si>
  <si>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</si>
  <si>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</si>
  <si>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</si>
  <si>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</si>
  <si>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</si>
  <si>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</si>
  <si>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</si>
  <si>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</si>
  <si>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</si>
  <si>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</si>
  <si>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</si>
  <si>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</si>
  <si>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</si>
  <si>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</si>
  <si>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</si>
  <si>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</si>
  <si>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</si>
  <si>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</si>
  <si>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</si>
  <si>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</si>
  <si>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</si>
  <si>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</si>
  <si>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</si>
  <si>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</si>
  <si>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</si>
  <si>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</si>
  <si>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</si>
  <si>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</si>
  <si>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</si>
  <si>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</si>
  <si>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</si>
  <si>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</si>
  <si>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</si>
  <si>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</si>
  <si>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</si>
  <si>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</si>
  <si>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</si>
  <si>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</si>
  <si>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</si>
  <si>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</si>
  <si>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</si>
  <si>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</si>
  <si>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</si>
  <si>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</si>
  <si>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</si>
  <si>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</si>
  <si>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</si>
  <si>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</si>
  <si>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</si>
  <si>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</si>
  <si>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</si>
  <si>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</si>
  <si>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</si>
  <si>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</si>
  <si>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</si>
  <si>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</si>
  <si>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</si>
  <si>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</si>
  <si>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</si>
  <si>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</si>
  <si>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</si>
  <si>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</si>
  <si>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</si>
  <si>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</si>
  <si>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</si>
  <si>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</si>
  <si>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</si>
  <si>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</si>
  <si>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</si>
  <si>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</si>
  <si>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</si>
  <si>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</si>
  <si>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</si>
  <si>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</si>
  <si>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</si>
  <si>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</si>
  <si>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</si>
  <si>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</si>
  <si>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</si>
  <si>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</si>
  <si>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</si>
  <si>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</si>
  <si>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</si>
  <si>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</si>
  <si>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</si>
  <si>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</si>
  <si>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</si>
  <si>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</si>
  <si>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</si>
  <si>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</si>
  <si>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</si>
  <si>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</si>
  <si>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</si>
  <si>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</si>
  <si>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</si>
  <si>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</si>
  <si>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</si>
  <si>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</si>
  <si>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</si>
  <si>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</si>
  <si>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</si>
  <si>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</si>
  <si>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</si>
  <si>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</si>
  <si>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</si>
  <si>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</si>
  <si>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</si>
  <si>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</si>
  <si>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</si>
  <si>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</si>
  <si>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</si>
  <si>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</si>
  <si>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</si>
  <si>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</si>
  <si>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</si>
  <si>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</si>
  <si>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</si>
  <si>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</si>
  <si>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</si>
  <si>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</si>
  <si>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</si>
  <si>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</si>
  <si>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</si>
  <si>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</si>
  <si>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</si>
  <si>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</si>
  <si>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</si>
  <si>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</si>
  <si>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</si>
  <si>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</si>
  <si>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</si>
  <si>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</si>
  <si>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</si>
  <si>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</si>
  <si>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</si>
  <si>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</si>
  <si>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</si>
  <si>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</si>
  <si>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</si>
  <si>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</si>
  <si>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</si>
  <si>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</si>
  <si>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</si>
  <si>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</si>
  <si>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</si>
  <si>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</si>
  <si>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</si>
  <si>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</si>
  <si>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</si>
  <si>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</si>
  <si>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</si>
  <si>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</si>
  <si>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</si>
  <si>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</si>
  <si>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</si>
  <si>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</si>
  <si>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</si>
  <si>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</si>
  <si>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</si>
  <si>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</si>
  <si>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</si>
  <si>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</si>
  <si>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</si>
  <si>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</si>
  <si>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</si>
  <si>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</si>
  <si>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</si>
  <si>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</si>
  <si>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</si>
  <si>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</si>
  <si>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</si>
  <si>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</si>
  <si>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</si>
  <si>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</si>
  <si>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</si>
  <si>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</si>
  <si>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</si>
  <si>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</si>
  <si>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</si>
  <si>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</si>
  <si>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</si>
  <si>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</si>
  <si>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</si>
  <si>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</si>
  <si>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</si>
  <si>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</si>
  <si>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</si>
  <si>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</si>
  <si>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</si>
  <si>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</si>
  <si>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</si>
  <si>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</si>
  <si>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</si>
  <si>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</si>
  <si>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</si>
  <si>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</si>
  <si>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</si>
  <si>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</si>
  <si>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</si>
  <si>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</si>
  <si>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</si>
  <si>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</si>
  <si>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</si>
  <si>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</si>
  <si>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</si>
  <si>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</si>
  <si>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</si>
  <si>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</si>
  <si>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</si>
  <si>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</si>
  <si>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</si>
  <si>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</si>
  <si>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</si>
  <si>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</si>
  <si>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</si>
  <si>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</si>
  <si>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</si>
  <si>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</si>
  <si>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</si>
  <si>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</si>
  <si>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</si>
  <si>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</si>
  <si>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</si>
  <si>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</si>
  <si>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</si>
  <si>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</si>
  <si>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</si>
  <si>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</si>
  <si>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</si>
  <si>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</si>
  <si>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</si>
  <si>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</si>
  <si>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</si>
  <si>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</si>
  <si>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</si>
  <si>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</si>
  <si>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</si>
  <si>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</si>
  <si>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</si>
  <si>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</si>
  <si>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</si>
  <si>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</si>
  <si>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</si>
  <si>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</si>
  <si>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</si>
  <si>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</si>
  <si>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</si>
  <si>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</si>
  <si>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</si>
  <si>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</si>
  <si>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</si>
  <si>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</si>
  <si>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</si>
  <si>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</si>
  <si>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</si>
  <si>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</si>
  <si>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</si>
  <si>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</si>
  <si>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</si>
  <si>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</si>
  <si>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</si>
  <si>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</si>
  <si>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</si>
  <si>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</si>
  <si>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</si>
  <si>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</si>
  <si>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</si>
  <si>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</si>
  <si>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</si>
  <si>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</si>
  <si>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</si>
  <si>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</si>
  <si>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</si>
  <si>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</si>
  <si>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</si>
  <si>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</si>
  <si>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</si>
  <si>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</si>
  <si>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</si>
  <si>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</si>
  <si>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</si>
  <si>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</si>
  <si>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</si>
  <si>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</si>
  <si>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</si>
  <si>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</si>
  <si>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</si>
  <si>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</si>
  <si>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</si>
  <si>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</si>
  <si>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</si>
  <si>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</si>
  <si>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</si>
  <si>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</si>
  <si>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</si>
  <si>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</si>
  <si>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</si>
  <si>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</si>
  <si>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</si>
  <si>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</si>
  <si>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</si>
  <si>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</si>
  <si>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</si>
  <si>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</si>
  <si>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</si>
  <si>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</si>
  <si>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</si>
  <si>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</si>
  <si>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</si>
  <si>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</si>
  <si>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</si>
  <si>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</si>
  <si>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</si>
  <si>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</si>
  <si>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</si>
  <si>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</si>
  <si>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</si>
  <si>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</si>
  <si>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</si>
  <si>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</si>
  <si>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</si>
  <si>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</si>
  <si>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</si>
  <si>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</si>
  <si>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</si>
  <si>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</si>
  <si>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</si>
  <si>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</si>
  <si>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</si>
  <si>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</si>
  <si>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</si>
  <si>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</si>
  <si>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</si>
  <si>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</si>
  <si>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</si>
  <si>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</si>
  <si>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</si>
  <si>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</si>
  <si>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</si>
  <si>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</si>
  <si>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</si>
  <si>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</si>
  <si>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</si>
  <si>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</si>
  <si>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</si>
  <si>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</si>
  <si>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</si>
  <si>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</si>
  <si>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</si>
  <si>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</si>
  <si>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</si>
  <si>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</si>
  <si>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</si>
  <si>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</si>
  <si>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</si>
  <si>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</si>
  <si>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</si>
  <si>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</si>
  <si>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</si>
  <si>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</si>
  <si>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</si>
  <si>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</si>
  <si>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</si>
  <si>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</si>
  <si>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</si>
  <si>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</si>
  <si>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</si>
  <si>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</si>
  <si>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</si>
  <si>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</si>
  <si>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</si>
  <si>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</si>
  <si>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</si>
  <si>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</si>
  <si>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</si>
  <si>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</si>
  <si>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</si>
  <si>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</si>
  <si>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</si>
  <si>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</si>
  <si>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</si>
  <si>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</si>
  <si>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</si>
  <si>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</si>
  <si>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</si>
  <si>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</si>
  <si>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</si>
  <si>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</si>
  <si>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</si>
  <si>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</si>
  <si>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</si>
  <si>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</si>
  <si>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</si>
  <si>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</si>
  <si>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</si>
  <si>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</si>
  <si>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</si>
  <si>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</si>
  <si>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</si>
  <si>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</si>
  <si>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</si>
  <si>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</si>
  <si>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</si>
  <si>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</si>
  <si>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</si>
  <si>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</si>
  <si>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</si>
  <si>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</si>
  <si>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</si>
  <si>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</si>
  <si>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</si>
  <si>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</si>
  <si>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</si>
  <si>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</si>
  <si>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</si>
  <si>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</si>
  <si>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</si>
  <si>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</si>
  <si>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</si>
  <si>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</si>
  <si>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</si>
  <si>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</si>
  <si>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</si>
  <si>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</si>
  <si>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</si>
  <si>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</si>
  <si>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</si>
  <si>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</si>
  <si>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</si>
  <si>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</si>
  <si>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</si>
  <si>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</si>
  <si>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</si>
  <si>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</si>
  <si>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</si>
  <si>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</si>
  <si>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</si>
  <si>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</si>
  <si>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</si>
  <si>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</si>
  <si>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</si>
  <si>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</si>
  <si>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</si>
  <si>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</si>
  <si>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</si>
  <si>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</si>
  <si>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</si>
  <si>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</si>
  <si>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</si>
  <si>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</si>
  <si>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</si>
  <si>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</si>
  <si>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</si>
  <si>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</si>
  <si>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</si>
  <si>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</si>
  <si>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</si>
  <si>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</si>
  <si>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</si>
  <si>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</si>
  <si>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</si>
  <si>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</si>
  <si>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</si>
  <si>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</si>
  <si>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</si>
  <si>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</si>
  <si>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</si>
  <si>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</si>
  <si>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</si>
  <si>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</si>
  <si>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</si>
  <si>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</si>
  <si>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</si>
  <si>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</si>
  <si>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</si>
  <si>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</si>
  <si>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</si>
  <si>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</si>
  <si>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</si>
  <si>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</si>
  <si>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</si>
  <si>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</si>
  <si>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</si>
  <si>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</si>
  <si>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</si>
  <si>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</si>
  <si>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</si>
  <si>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</si>
  <si>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</si>
  <si>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</si>
  <si>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</si>
  <si>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</si>
  <si>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</si>
  <si>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</si>
  <si>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</si>
  <si>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</si>
  <si>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</si>
  <si>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</si>
  <si>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</si>
  <si>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</si>
  <si>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</si>
  <si>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</si>
  <si>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</si>
  <si>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</si>
  <si>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</si>
  <si>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</si>
  <si>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</si>
  <si>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</si>
  <si>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</si>
  <si>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</si>
  <si>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</si>
  <si>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</si>
  <si>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</si>
  <si>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</si>
  <si>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</si>
  <si>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</si>
  <si>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</si>
  <si>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</si>
  <si>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</si>
  <si>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</si>
  <si>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</si>
  <si>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</si>
  <si>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</si>
  <si>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</si>
  <si>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</si>
  <si>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</si>
  <si>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</si>
  <si>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</si>
  <si>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</si>
  <si>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</si>
  <si>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</si>
  <si>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</si>
  <si>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</si>
  <si>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</si>
  <si>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</si>
  <si>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</si>
  <si>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</si>
  <si>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</si>
  <si>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</si>
  <si>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</si>
  <si>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</si>
  <si>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</si>
  <si>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</si>
  <si>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</si>
  <si>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</si>
  <si>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</si>
  <si>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</si>
  <si>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</si>
  <si>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</si>
  <si>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</si>
  <si>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</si>
  <si>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</si>
  <si>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</si>
  <si>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</si>
  <si>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</si>
  <si>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</si>
  <si>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</si>
  <si>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</si>
  <si>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</si>
  <si>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</si>
  <si>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</si>
  <si>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</si>
  <si>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</si>
  <si>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</si>
  <si>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</si>
  <si>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</si>
  <si>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</si>
  <si>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</si>
  <si>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</si>
  <si>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</si>
  <si>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</si>
  <si>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</si>
  <si>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</si>
  <si>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</si>
  <si>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</si>
  <si>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</si>
  <si>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</si>
  <si>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</si>
  <si>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</si>
  <si>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</si>
  <si>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</si>
  <si>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</si>
  <si>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</si>
  <si>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</si>
  <si>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</si>
  <si>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</si>
  <si>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</si>
  <si>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</si>
  <si>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</si>
  <si>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</si>
  <si>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</si>
  <si>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</si>
  <si>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</si>
  <si>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</si>
  <si>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</si>
  <si>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</si>
  <si>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</si>
  <si>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</si>
  <si>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</si>
  <si>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</si>
  <si>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</si>
  <si>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</si>
  <si>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</si>
  <si>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</si>
  <si>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</si>
  <si>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</si>
  <si>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</si>
  <si>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</si>
  <si>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</si>
  <si>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</si>
  <si>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</si>
  <si>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</si>
  <si>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</si>
  <si>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</si>
  <si>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</si>
  <si>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</si>
  <si>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</si>
  <si>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</si>
  <si>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</si>
  <si>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</si>
  <si>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</si>
  <si>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</si>
  <si>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</si>
  <si>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</si>
  <si>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</si>
  <si>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</si>
  <si>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</si>
  <si>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</si>
  <si>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</si>
  <si>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</si>
  <si>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</si>
  <si>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</si>
  <si>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</si>
  <si>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</si>
  <si>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</si>
  <si>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</si>
  <si>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</si>
  <si>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</si>
  <si>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</si>
  <si>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</si>
  <si>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</si>
  <si>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</si>
  <si>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</si>
  <si>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</si>
  <si>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</si>
  <si>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</si>
  <si>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</si>
  <si>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</si>
  <si>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</si>
  <si>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</si>
  <si>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</si>
  <si>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</si>
  <si>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</si>
  <si>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</si>
  <si>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</si>
  <si>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</si>
  <si>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</si>
  <si>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</si>
  <si>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</si>
  <si>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</si>
  <si>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</si>
  <si>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</si>
  <si>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</si>
  <si>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</si>
  <si>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</si>
  <si>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</si>
  <si>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</si>
  <si>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</si>
  <si>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</si>
  <si>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</si>
  <si>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</si>
  <si>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</si>
  <si>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</si>
  <si>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</si>
  <si>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</si>
  <si>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</si>
  <si>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</si>
  <si>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</si>
  <si>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</si>
  <si>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</si>
  <si>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</si>
  <si>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</si>
  <si>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</si>
  <si>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</si>
  <si>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</si>
  <si>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</si>
  <si>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</si>
  <si>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</si>
  <si>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</si>
  <si>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</si>
  <si>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</si>
  <si>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</si>
  <si>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</si>
  <si>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</si>
  <si>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</si>
  <si>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</si>
  <si>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</si>
  <si>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</si>
  <si>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</si>
  <si>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</si>
  <si>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</si>
  <si>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</si>
  <si>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</si>
  <si>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</si>
  <si>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</si>
  <si>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</si>
  <si>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</si>
  <si>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</si>
  <si>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</si>
  <si>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</si>
  <si>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</si>
  <si>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</si>
  <si>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</si>
  <si>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</si>
  <si>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</si>
  <si>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</si>
  <si>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</si>
  <si>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</si>
  <si>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</si>
  <si>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</si>
  <si>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</si>
  <si>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</si>
  <si>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</si>
  <si>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</si>
  <si>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</si>
  <si>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</si>
  <si>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</si>
  <si>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</si>
  <si>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</si>
  <si>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</si>
  <si>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</si>
  <si>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</si>
  <si>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</si>
  <si>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</si>
  <si>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</si>
  <si>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</si>
  <si>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</si>
  <si>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</si>
  <si>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</si>
  <si>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</si>
  <si>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</si>
  <si>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</si>
  <si>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</si>
  <si>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</si>
  <si>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</si>
  <si>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</si>
  <si>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</si>
  <si>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</si>
  <si>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</si>
  <si>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</si>
  <si>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</si>
  <si>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</si>
  <si>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</si>
  <si>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</si>
  <si>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</si>
  <si>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</si>
  <si>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</si>
  <si>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</si>
  <si>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</si>
  <si>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</si>
  <si>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</si>
  <si>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</si>
  <si>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</si>
  <si>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</si>
  <si>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</si>
  <si>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</si>
  <si>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</si>
  <si>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</si>
  <si>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</si>
  <si>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</si>
  <si>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</si>
  <si>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</si>
  <si>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</si>
  <si>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</si>
  <si>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</si>
  <si>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</si>
  <si>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</si>
  <si>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</si>
  <si>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</si>
  <si>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</si>
  <si>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</si>
  <si>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</si>
  <si>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</si>
  <si>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</si>
  <si>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</si>
  <si>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</si>
  <si>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</si>
  <si>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</si>
  <si>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</si>
  <si>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</si>
  <si>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</si>
  <si>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</si>
  <si>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</si>
  <si>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</si>
  <si>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</si>
  <si>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</si>
  <si>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</si>
  <si>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</si>
  <si>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</si>
  <si>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</si>
  <si>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</si>
  <si>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</si>
  <si>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</si>
  <si>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</si>
  <si>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</si>
  <si>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</si>
  <si>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</si>
  <si>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</si>
  <si>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</si>
  <si>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</si>
  <si>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</si>
  <si>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</si>
  <si>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</si>
  <si>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</si>
  <si>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</si>
  <si>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</si>
  <si>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</si>
  <si>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</si>
  <si>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</si>
  <si>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</si>
  <si>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</si>
  <si>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</si>
  <si>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</si>
  <si>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</si>
  <si>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</si>
  <si>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</si>
  <si>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</si>
  <si>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</si>
  <si>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</si>
  <si>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</si>
  <si>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</si>
  <si>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</si>
  <si>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</si>
  <si>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</si>
  <si>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</si>
  <si>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</si>
  <si>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</si>
  <si>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</si>
  <si>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</si>
  <si>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</si>
  <si>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</si>
  <si>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</si>
  <si>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</si>
  <si>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</si>
  <si>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</si>
  <si>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</si>
  <si>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</si>
  <si>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</si>
  <si>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</si>
  <si>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</si>
  <si>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</si>
  <si>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</si>
  <si>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</si>
  <si>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</si>
  <si>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</si>
  <si>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</si>
  <si>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</si>
  <si>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</si>
  <si>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</si>
  <si>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</si>
  <si>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</si>
  <si>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</si>
  <si>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</si>
  <si>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</si>
  <si>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</si>
  <si>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</si>
  <si>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</si>
  <si>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</si>
  <si>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</si>
  <si>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</si>
  <si>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</si>
  <si>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</si>
  <si>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</si>
  <si>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</si>
  <si>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</si>
  <si>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</si>
  <si>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</si>
  <si>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</si>
  <si>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</si>
  <si>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</si>
  <si>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</si>
  <si>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</si>
  <si>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</si>
  <si>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</si>
  <si>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</si>
  <si>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</si>
  <si>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</si>
  <si>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</si>
  <si>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</si>
  <si>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</si>
  <si>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</si>
  <si>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</si>
  <si>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</si>
  <si>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</si>
  <si>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</si>
  <si>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</si>
  <si>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</si>
  <si>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</si>
  <si>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</si>
  <si>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</si>
  <si>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</si>
  <si>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</si>
  <si>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</si>
  <si>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</si>
  <si>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</si>
  <si>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</si>
  <si>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</si>
  <si>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</si>
  <si>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</si>
  <si>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</si>
  <si>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</si>
  <si>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</si>
  <si>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</si>
  <si>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</si>
  <si>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</si>
  <si>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</si>
  <si>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</si>
  <si>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</si>
  <si>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</si>
  <si>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</si>
  <si>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</si>
  <si>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</si>
  <si>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</si>
  <si>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</si>
  <si>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</si>
  <si>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</si>
  <si>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</si>
  <si>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</si>
  <si>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</si>
  <si>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</si>
  <si>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</si>
  <si>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</si>
  <si>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</si>
  <si>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</si>
  <si>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</si>
  <si>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</si>
  <si>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</si>
  <si>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</si>
  <si>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</si>
  <si>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</si>
  <si>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</si>
  <si>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</si>
  <si>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</si>
  <si>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</si>
  <si>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</si>
  <si>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</si>
  <si>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</si>
  <si>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</si>
  <si>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</si>
  <si>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</si>
  <si>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</si>
  <si>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</si>
  <si>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</si>
  <si>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</si>
  <si>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</si>
  <si>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</si>
  <si>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</si>
  <si>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</si>
  <si>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</si>
  <si>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</si>
  <si>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</si>
  <si>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</si>
  <si>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</si>
  <si>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</si>
  <si>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</si>
  <si>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</si>
  <si>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</si>
  <si>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</si>
  <si>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</si>
  <si>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</si>
  <si>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</si>
  <si>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</si>
  <si>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</si>
  <si>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</si>
  <si>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</si>
  <si>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</si>
  <si>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</si>
  <si>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</si>
  <si>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</si>
  <si>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</si>
  <si>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</si>
  <si>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</si>
  <si>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</si>
  <si>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</si>
  <si>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</si>
  <si>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</si>
  <si>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</si>
  <si>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</si>
  <si>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</si>
  <si>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</si>
  <si>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</si>
  <si>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</si>
  <si>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</si>
  <si>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</si>
  <si>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</si>
  <si>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</si>
  <si>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</si>
  <si>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</si>
  <si>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</si>
  <si>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</si>
  <si>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</si>
  <si>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</si>
  <si>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</si>
  <si>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</si>
  <si>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</si>
  <si>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</si>
  <si>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</si>
  <si>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</si>
  <si>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</si>
  <si>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</si>
  <si>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</si>
  <si>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</si>
  <si>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</si>
  <si>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</si>
  <si>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</si>
  <si>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</si>
  <si>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</si>
  <si>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</si>
  <si>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</si>
  <si>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</si>
  <si>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</si>
  <si>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</si>
  <si>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</si>
  <si>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</si>
  <si>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</si>
  <si>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</si>
  <si>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</si>
  <si>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</si>
  <si>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</si>
  <si>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</si>
  <si>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</si>
  <si>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</si>
  <si>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</si>
  <si>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</si>
  <si>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</si>
  <si>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</si>
  <si>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</si>
  <si>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</si>
  <si>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</si>
  <si>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</si>
  <si>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</si>
  <si>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</si>
  <si>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</si>
  <si>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</si>
  <si>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</si>
  <si>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</si>
  <si>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</si>
  <si>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</si>
  <si>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</si>
  <si>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</si>
  <si>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</si>
  <si>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</si>
  <si>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</si>
  <si>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</si>
  <si>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</si>
  <si>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</si>
  <si>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</si>
  <si>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</si>
  <si>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</si>
  <si>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</si>
  <si>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</si>
  <si>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</si>
  <si>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</si>
  <si>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</si>
  <si>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</si>
  <si>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</si>
  <si>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</si>
  <si>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</si>
  <si>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</si>
  <si>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</si>
  <si>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</si>
  <si>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</si>
  <si>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</si>
  <si>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</si>
  <si>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</si>
  <si>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</si>
  <si>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</si>
  <si>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</si>
  <si>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</si>
  <si>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</si>
  <si>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</si>
  <si>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</si>
  <si>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</si>
  <si>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</si>
  <si>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</si>
  <si>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</si>
  <si>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</si>
  <si>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</si>
  <si>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</si>
  <si>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</si>
  <si>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</si>
  <si>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</si>
  <si>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</si>
  <si>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</si>
  <si>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</si>
  <si>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</si>
  <si>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</si>
  <si>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</si>
  <si>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</si>
  <si>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</si>
  <si>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</si>
  <si>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</si>
  <si>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</si>
  <si>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</si>
  <si>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</si>
  <si>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</si>
  <si>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</si>
  <si>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</si>
  <si>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</si>
  <si>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</si>
  <si>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</si>
  <si>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</si>
  <si>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</si>
  <si>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</si>
  <si>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</si>
  <si>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</si>
  <si>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</si>
  <si>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</si>
  <si>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</si>
  <si>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</si>
  <si>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</si>
  <si>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</si>
  <si>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</si>
  <si>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</si>
  <si>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</si>
  <si>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</si>
  <si>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</si>
  <si>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</si>
  <si>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</si>
  <si>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</si>
  <si>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</si>
  <si>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</si>
  <si>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</si>
  <si>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</si>
  <si>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</si>
  <si>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</si>
  <si>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</si>
  <si>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</si>
  <si>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</si>
  <si>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</si>
  <si>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</si>
  <si>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</si>
  <si>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</si>
  <si>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</si>
  <si>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</si>
  <si>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</si>
  <si>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</si>
  <si>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</si>
  <si>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</si>
  <si>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</si>
  <si>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</si>
  <si>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</si>
  <si>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</si>
  <si>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</si>
  <si>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</si>
  <si>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</si>
  <si>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</si>
  <si>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</si>
  <si>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</si>
  <si>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</si>
  <si>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</si>
  <si>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</si>
  <si>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</si>
  <si>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</si>
  <si>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</si>
  <si>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</si>
  <si>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</si>
  <si>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</si>
  <si>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</si>
  <si>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</si>
  <si>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</si>
  <si>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</si>
  <si>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</si>
  <si>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</si>
  <si>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</si>
  <si>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</si>
  <si>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</si>
  <si>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</si>
  <si>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</si>
  <si>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</si>
  <si>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</si>
  <si>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</si>
  <si>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</si>
  <si>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</si>
  <si>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</si>
  <si>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</si>
  <si>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</si>
  <si>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</si>
  <si>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</si>
  <si>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</si>
  <si>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</si>
  <si>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</si>
  <si>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</si>
  <si>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</si>
  <si>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</si>
  <si>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</si>
  <si>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</si>
  <si>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</si>
  <si>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</si>
  <si>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</si>
  <si>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</si>
  <si>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</si>
  <si>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</si>
  <si>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</si>
  <si>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</si>
  <si>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</si>
  <si>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</si>
  <si>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</si>
  <si>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</si>
  <si>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</si>
  <si>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</si>
  <si>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</si>
  <si>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</si>
  <si>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</si>
  <si>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</si>
  <si>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</si>
  <si>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</si>
  <si>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</si>
  <si>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</si>
  <si>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</si>
  <si>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</si>
  <si>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</si>
  <si>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</si>
  <si>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</si>
  <si>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</si>
  <si>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</si>
  <si>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</si>
  <si>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</si>
  <si>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</si>
  <si>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</si>
  <si>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</si>
  <si>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</si>
  <si>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</si>
  <si>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</si>
  <si>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</si>
  <si>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</si>
  <si>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</si>
  <si>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</si>
  <si>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</si>
  <si>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</si>
  <si>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</si>
  <si>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</si>
  <si>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</si>
  <si>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</si>
  <si>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</si>
  <si>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</si>
  <si>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</si>
  <si>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</si>
  <si>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</si>
  <si>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</si>
  <si>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</si>
  <si>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</si>
  <si>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</si>
  <si>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</si>
  <si>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</si>
  <si>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</si>
  <si>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</si>
  <si>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</si>
  <si>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</si>
  <si>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</si>
  <si>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</si>
  <si>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</si>
  <si>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</si>
  <si>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</si>
  <si>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</si>
  <si>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</si>
  <si>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</si>
  <si>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</si>
  <si>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</si>
  <si>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</si>
  <si>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</si>
  <si>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</si>
  <si>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</si>
  <si>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</si>
  <si>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</si>
  <si>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</si>
  <si>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</si>
  <si>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</si>
  <si>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</si>
  <si>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</si>
  <si>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</si>
  <si>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</si>
  <si>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</si>
  <si>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</si>
  <si>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</si>
  <si>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</si>
  <si>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</si>
  <si>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</si>
  <si>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</si>
  <si>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</si>
  <si>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</si>
  <si>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</si>
  <si>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</si>
  <si>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</si>
  <si>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</si>
  <si>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</si>
  <si>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</si>
  <si>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</si>
  <si>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</si>
  <si>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</si>
  <si>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</si>
  <si>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</si>
  <si>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</si>
  <si>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</si>
  <si>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</si>
  <si>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</si>
  <si>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</si>
  <si>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</si>
  <si>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</si>
  <si>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</si>
  <si>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</si>
  <si>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</si>
  <si>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</si>
  <si>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</si>
  <si>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</si>
  <si>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</si>
  <si>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</si>
  <si>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</si>
  <si>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</si>
  <si>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</si>
  <si>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</si>
  <si>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</si>
  <si>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</si>
  <si>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</si>
  <si>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</si>
  <si>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</si>
  <si>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</si>
  <si>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</si>
  <si>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</si>
  <si>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</si>
  <si>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</si>
  <si>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</si>
  <si>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</si>
  <si>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</si>
  <si>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</si>
  <si>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</si>
  <si>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</si>
  <si>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</si>
  <si>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</si>
  <si>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</si>
  <si>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</si>
  <si>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</si>
  <si>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</si>
  <si>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</si>
  <si>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</si>
  <si>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</si>
  <si>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</si>
  <si>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</si>
  <si>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</si>
  <si>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</si>
  <si>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</si>
  <si>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</si>
  <si>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</si>
  <si>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</si>
  <si>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</si>
  <si>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</si>
  <si>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</si>
  <si>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</si>
  <si>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</si>
  <si>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</si>
  <si>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</si>
  <si>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</si>
  <si>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</si>
  <si>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</si>
  <si>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</si>
  <si>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</si>
  <si>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</si>
  <si>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</si>
  <si>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</si>
  <si>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</si>
  <si>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</si>
  <si>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</si>
  <si>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</si>
  <si>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</si>
  <si>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</si>
  <si>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</si>
  <si>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</si>
  <si>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</si>
  <si>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</si>
  <si>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</si>
  <si>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</si>
  <si>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</si>
  <si>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</si>
  <si>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</si>
  <si>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</si>
  <si>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</si>
  <si>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</si>
  <si>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</si>
  <si>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</si>
  <si>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</si>
  <si>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</si>
  <si>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</si>
  <si>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</si>
  <si>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</si>
  <si>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</si>
  <si>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</si>
  <si>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</si>
  <si>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</si>
  <si>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</si>
  <si>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</si>
  <si>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</si>
  <si>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</si>
  <si>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</si>
  <si>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</si>
  <si>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</si>
  <si>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</si>
  <si>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</si>
  <si>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</si>
  <si>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</si>
  <si>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</si>
  <si>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</si>
  <si>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</si>
  <si>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</si>
  <si>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</si>
  <si>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</si>
  <si>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</si>
  <si>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</si>
  <si>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</si>
  <si>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</si>
  <si>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</si>
  <si>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</si>
  <si>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</si>
  <si>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</si>
  <si>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</si>
  <si>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</si>
  <si>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</si>
  <si>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</si>
  <si>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</si>
  <si>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</si>
  <si>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</si>
  <si>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</si>
  <si>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</si>
  <si>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</si>
  <si>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</si>
  <si>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</si>
  <si>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</si>
  <si>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</si>
  <si>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</si>
  <si>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</si>
  <si>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</si>
  <si>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</si>
  <si>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</si>
  <si>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</si>
  <si>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</si>
  <si>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</si>
  <si>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</si>
  <si>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</si>
  <si>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</si>
  <si>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</si>
  <si>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</si>
  <si>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</si>
  <si>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</si>
  <si>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</si>
  <si>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</si>
  <si>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</si>
  <si>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</si>
  <si>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</si>
  <si>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</si>
  <si>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</si>
  <si>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</si>
  <si>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</si>
  <si>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</si>
  <si>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</si>
  <si>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</si>
  <si>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</si>
  <si>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</si>
  <si>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</si>
  <si>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</si>
  <si>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</si>
  <si>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</si>
  <si>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</si>
  <si>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</si>
  <si>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</si>
  <si>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</si>
  <si>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</si>
  <si>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</si>
  <si>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</si>
  <si>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</si>
  <si>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</si>
  <si>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</si>
  <si>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</si>
  <si>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</si>
  <si>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</si>
  <si>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</si>
  <si>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</si>
  <si>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</si>
  <si>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</si>
  <si>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</si>
  <si>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</si>
  <si>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</si>
  <si>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</si>
  <si>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</si>
  <si>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</si>
  <si>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</si>
  <si>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</si>
  <si>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</si>
  <si>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</si>
  <si>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</si>
  <si>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</si>
  <si>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</si>
  <si>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</si>
  <si>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</si>
  <si>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</si>
  <si>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</si>
  <si>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</si>
  <si>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</si>
  <si>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</si>
  <si>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</si>
  <si>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</si>
  <si>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</si>
  <si>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</si>
  <si>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</si>
  <si>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</si>
  <si>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</si>
  <si>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</si>
  <si>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</si>
  <si>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</si>
  <si>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</si>
  <si>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</si>
  <si>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</si>
  <si>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</si>
  <si>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</si>
  <si>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</si>
  <si>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</si>
  <si>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</si>
  <si>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</si>
  <si>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</si>
  <si>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</si>
  <si>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</si>
  <si>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</si>
  <si>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</si>
  <si>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</si>
  <si>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</si>
  <si>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</si>
  <si>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</si>
  <si>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</si>
  <si>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</si>
  <si>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</si>
  <si>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</si>
  <si>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</si>
  <si>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</si>
  <si>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</si>
  <si>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</si>
  <si>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</si>
  <si>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</si>
  <si>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</si>
  <si>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</si>
  <si>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</si>
  <si>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</si>
  <si>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</si>
  <si>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</si>
  <si>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</si>
  <si>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</si>
  <si>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</si>
  <si>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</si>
  <si>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</si>
  <si>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</si>
  <si>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</si>
  <si>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</si>
  <si>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</si>
  <si>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</si>
  <si>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</si>
  <si>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</si>
  <si>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</si>
  <si>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</si>
  <si>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</si>
  <si>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</si>
  <si>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</si>
  <si>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</si>
  <si>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</si>
  <si>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</si>
  <si>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</si>
  <si>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</si>
  <si>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</si>
  <si>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</si>
  <si>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</si>
  <si>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</si>
  <si>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</si>
  <si>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</si>
  <si>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</si>
  <si>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</si>
  <si>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</si>
  <si>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</si>
  <si>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</si>
  <si>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</si>
  <si>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</si>
  <si>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</si>
  <si>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</si>
  <si>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</si>
  <si>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</si>
  <si>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</si>
  <si>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</si>
  <si>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</si>
  <si>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</si>
  <si>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</si>
  <si>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</si>
  <si>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</si>
  <si>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</si>
  <si>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</si>
  <si>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</si>
  <si>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</si>
  <si>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</si>
  <si>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</si>
  <si>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</si>
  <si>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</si>
  <si>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</si>
  <si>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</si>
  <si>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</si>
  <si>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</si>
  <si>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</si>
  <si>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</si>
  <si>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</si>
  <si>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</si>
  <si>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</si>
  <si>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</si>
  <si>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</si>
  <si>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</si>
  <si>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</si>
  <si>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</si>
  <si>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</si>
  <si>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</si>
  <si>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</si>
  <si>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</si>
  <si>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</si>
  <si>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</si>
  <si>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</si>
  <si>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</si>
  <si>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</si>
  <si>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</si>
  <si>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</si>
  <si>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</si>
  <si>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</si>
  <si>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</si>
  <si>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</si>
  <si>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</si>
  <si>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</si>
  <si>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</si>
  <si>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</si>
  <si>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</si>
  <si>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</si>
  <si>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</si>
  <si>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</si>
  <si>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</si>
  <si>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</si>
  <si>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</si>
  <si>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</si>
  <si>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</si>
  <si>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</si>
  <si>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</si>
  <si>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</si>
  <si>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</si>
  <si>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</si>
  <si>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</si>
  <si>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</si>
  <si>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</si>
  <si>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</si>
  <si>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</si>
  <si>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</si>
  <si>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</si>
  <si>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</si>
  <si>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</si>
  <si>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</si>
  <si>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</si>
  <si>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</si>
  <si>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</si>
  <si>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</si>
  <si>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</si>
  <si>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</si>
  <si>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</si>
  <si>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</si>
  <si>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</si>
  <si>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</si>
  <si>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</si>
  <si>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</si>
  <si>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</si>
  <si>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</si>
  <si>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</si>
  <si>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</si>
  <si>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</si>
  <si>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</si>
  <si>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</si>
  <si>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</si>
  <si>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</si>
  <si>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</si>
  <si>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</si>
  <si>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</si>
  <si>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</si>
  <si>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</si>
  <si>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</si>
  <si>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</si>
  <si>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</si>
  <si>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</si>
  <si>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</si>
  <si>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</si>
  <si>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</si>
  <si>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</si>
  <si>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</si>
  <si>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</si>
  <si>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</si>
  <si>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</si>
  <si>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</si>
  <si>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</si>
  <si>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</si>
  <si>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</si>
  <si>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</si>
  <si>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</si>
  <si>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</si>
  <si>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</si>
  <si>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</si>
  <si>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</si>
  <si>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</si>
  <si>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</si>
  <si>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</si>
  <si>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</si>
  <si>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</si>
  <si>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</si>
  <si>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</si>
  <si>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</si>
  <si>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</si>
  <si>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</si>
  <si>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</si>
  <si>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</si>
  <si>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</si>
  <si>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</si>
  <si>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</si>
  <si>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</si>
  <si>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</si>
  <si>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</si>
  <si>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</si>
  <si>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</si>
  <si>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</si>
  <si>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</si>
  <si>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</si>
  <si>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</si>
  <si>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</si>
  <si>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</si>
  <si>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</si>
  <si>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</si>
  <si>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</si>
  <si>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</si>
  <si>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</si>
  <si>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</si>
  <si>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</si>
  <si>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</si>
  <si>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</si>
  <si>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</si>
  <si>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</si>
  <si>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</si>
  <si>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</si>
  <si>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</si>
  <si>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</si>
  <si>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</si>
  <si>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</si>
  <si>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</si>
  <si>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</si>
  <si>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</si>
  <si>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</si>
  <si>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</si>
  <si>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</si>
  <si>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</si>
  <si>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</si>
  <si>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</si>
  <si>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</si>
  <si>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</si>
  <si>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</si>
  <si>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</si>
  <si>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</si>
  <si>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</si>
  <si>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</si>
  <si>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</si>
  <si>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</si>
  <si>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</si>
  <si>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</si>
  <si>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</si>
  <si>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</si>
  <si>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</si>
  <si>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</si>
  <si>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</si>
  <si>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</si>
  <si>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</si>
  <si>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</si>
  <si>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</si>
  <si>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</si>
  <si>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</si>
  <si>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</si>
  <si>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</si>
  <si>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</si>
  <si>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</si>
  <si>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</si>
  <si>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</si>
  <si>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</si>
  <si>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</si>
  <si>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</si>
  <si>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</si>
  <si>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</si>
  <si>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</si>
  <si>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</si>
  <si>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</si>
  <si>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</si>
  <si>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</si>
  <si>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</si>
  <si>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</si>
  <si>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</si>
  <si>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</si>
  <si>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</si>
  <si>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</si>
  <si>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</si>
  <si>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</si>
  <si>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</si>
  <si>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</si>
  <si>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</si>
  <si>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</si>
  <si>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</si>
  <si>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</si>
  <si>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</si>
  <si>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</si>
  <si>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</si>
  <si>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</si>
  <si>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</si>
  <si>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</si>
  <si>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</si>
  <si>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</si>
  <si>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</si>
  <si>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</si>
  <si>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</si>
  <si>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</si>
  <si>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</si>
  <si>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</si>
  <si>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</si>
  <si>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</si>
  <si>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</si>
  <si>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</si>
  <si>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</si>
  <si>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</si>
  <si>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</si>
  <si>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</si>
  <si>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</si>
  <si>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</si>
  <si>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</si>
  <si>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</si>
  <si>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</si>
  <si>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</si>
  <si>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</si>
  <si>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</si>
  <si>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</si>
  <si>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</si>
  <si>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</si>
  <si>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</si>
  <si>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</si>
  <si>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</si>
  <si>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</si>
  <si>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</si>
  <si>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</si>
  <si>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</si>
  <si>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</si>
  <si>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</si>
  <si>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</si>
  <si>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</si>
  <si>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</si>
  <si>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</si>
  <si>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</si>
  <si>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</si>
  <si>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</si>
  <si>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</si>
  <si>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</si>
  <si>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</si>
  <si>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</si>
  <si>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</si>
  <si>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</si>
  <si>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</si>
  <si>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</si>
  <si>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</si>
  <si>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</si>
  <si>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</si>
  <si>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</si>
  <si>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</si>
  <si>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</si>
  <si>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</si>
  <si>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</si>
  <si>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</si>
  <si>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</si>
  <si>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</si>
  <si>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</si>
  <si>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</si>
  <si>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</si>
  <si>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</si>
  <si>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</si>
  <si>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</si>
  <si>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</si>
  <si>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</si>
  <si>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</si>
  <si>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</si>
  <si>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</si>
  <si>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</si>
  <si>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</si>
  <si>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</si>
  <si>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</si>
  <si>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</si>
  <si>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</si>
  <si>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</si>
  <si>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</si>
  <si>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</si>
  <si>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</si>
  <si>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</si>
  <si>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</si>
  <si>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</si>
  <si>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</si>
  <si>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</si>
  <si>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</si>
  <si>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</si>
  <si>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</si>
  <si>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</si>
  <si>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</si>
  <si>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</si>
  <si>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</si>
  <si>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</si>
  <si>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</si>
  <si>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</si>
  <si>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</si>
  <si>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</si>
  <si>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</si>
  <si>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</si>
  <si>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</si>
  <si>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</si>
  <si>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</si>
  <si>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</si>
  <si>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</si>
  <si>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</si>
  <si>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</si>
  <si>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</si>
  <si>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</si>
  <si>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</si>
  <si>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</si>
  <si>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</si>
  <si>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</si>
  <si>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</si>
  <si>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</si>
  <si>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</si>
  <si>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</si>
  <si>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</si>
  <si>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</si>
  <si>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</si>
  <si>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</si>
  <si>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</si>
  <si>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</si>
  <si>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</si>
  <si>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</si>
  <si>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</si>
  <si>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</si>
  <si>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</si>
  <si>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</si>
  <si>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</si>
  <si>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</si>
  <si>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</si>
  <si>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</si>
  <si>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</si>
  <si>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</si>
  <si>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</si>
  <si>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</si>
  <si>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</si>
  <si>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</si>
  <si>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</si>
  <si>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</si>
  <si>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</si>
  <si>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</si>
  <si>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</si>
  <si>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</si>
  <si>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</si>
  <si>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</si>
  <si>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</si>
  <si>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</si>
  <si>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</si>
  <si>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</si>
  <si>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</si>
  <si>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</si>
  <si>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</si>
  <si>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</si>
  <si>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</si>
  <si>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</si>
  <si>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</si>
  <si>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</si>
  <si>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</si>
  <si>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</si>
  <si>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</si>
  <si>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</si>
  <si>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</si>
  <si>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</si>
  <si>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</si>
  <si>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</si>
  <si>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</si>
  <si>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</si>
  <si>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</si>
  <si>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</si>
  <si>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</si>
  <si>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</si>
  <si>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</si>
  <si>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</si>
  <si>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</si>
  <si>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</si>
  <si>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</si>
  <si>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</si>
  <si>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</si>
  <si>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</si>
  <si>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</si>
  <si>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</si>
  <si>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</si>
  <si>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</si>
  <si>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</si>
  <si>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</si>
  <si>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</si>
  <si>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</si>
  <si>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</si>
  <si>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</si>
  <si>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</si>
  <si>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</si>
  <si>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</si>
  <si>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</si>
  <si>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</si>
  <si>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</si>
  <si>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</si>
  <si>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</si>
  <si>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</si>
  <si>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</si>
  <si>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</si>
  <si>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</si>
  <si>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</si>
  <si>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</si>
  <si>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</si>
  <si>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</si>
  <si>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</si>
  <si>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</si>
  <si>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</si>
  <si>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</si>
  <si>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</si>
  <si>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</si>
  <si>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</si>
  <si>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</si>
  <si>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</si>
  <si>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</si>
  <si>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</si>
  <si>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</si>
  <si>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</si>
  <si>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</si>
  <si>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</si>
  <si>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</si>
  <si>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</si>
  <si>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</si>
  <si>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</si>
  <si>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</si>
  <si>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</si>
  <si>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</si>
  <si>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</si>
  <si>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</si>
  <si>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</si>
  <si>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</si>
  <si>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</si>
  <si>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</si>
  <si>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</si>
  <si>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</si>
  <si>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</si>
  <si>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</si>
  <si>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</si>
  <si>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</si>
  <si>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</si>
  <si>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</si>
  <si>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</si>
  <si>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</si>
  <si>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</si>
  <si>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</si>
  <si>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</si>
  <si>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</si>
  <si>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</si>
  <si>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</si>
  <si>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</si>
  <si>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</si>
  <si>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</si>
  <si>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</si>
  <si>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</si>
  <si>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</si>
  <si>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</si>
  <si>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</si>
  <si>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</si>
  <si>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</si>
  <si>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</si>
  <si>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</si>
  <si>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</si>
  <si>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</si>
  <si>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</si>
  <si>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</si>
  <si>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</si>
  <si>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</si>
  <si>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</si>
  <si>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</si>
  <si>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</si>
  <si>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</si>
  <si>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</si>
  <si>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</si>
  <si>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</si>
  <si>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</si>
  <si>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</si>
  <si>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</si>
  <si>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</si>
  <si>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</si>
  <si>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</si>
  <si>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</si>
  <si>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</si>
  <si>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</si>
  <si>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</si>
  <si>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</si>
  <si>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</si>
  <si>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</si>
  <si>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</si>
  <si>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</si>
  <si>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</si>
  <si>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</si>
  <si>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</si>
  <si>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</si>
  <si>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</si>
  <si>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</si>
  <si>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</si>
  <si>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</si>
  <si>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</si>
  <si>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</si>
  <si>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</si>
  <si>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</si>
  <si>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</si>
  <si>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</si>
  <si>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</si>
  <si>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</si>
  <si>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</si>
  <si>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</si>
  <si>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</si>
  <si>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</si>
  <si>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</si>
  <si>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</si>
  <si>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</si>
  <si>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</si>
  <si>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</si>
  <si>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</si>
  <si>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</si>
  <si>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</si>
  <si>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</si>
  <si>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</si>
  <si>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</si>
  <si>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</si>
  <si>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</si>
  <si>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</si>
  <si>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</si>
  <si>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</si>
  <si>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</si>
  <si>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</si>
  <si>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</si>
  <si>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</si>
  <si>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</si>
  <si>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</si>
  <si>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</si>
  <si>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</si>
  <si>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</si>
  <si>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</si>
  <si>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</si>
  <si>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</si>
  <si>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</si>
  <si>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</si>
  <si>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</si>
  <si>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</si>
  <si>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</si>
  <si>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</si>
  <si>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</si>
  <si>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</si>
  <si>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</si>
  <si>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</si>
  <si>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</si>
  <si>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</si>
  <si>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</si>
  <si>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</si>
  <si>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</si>
  <si>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</si>
  <si>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</si>
  <si>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</si>
  <si>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</si>
  <si>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</si>
  <si>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</si>
  <si>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</si>
  <si>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</si>
  <si>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</si>
  <si>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</si>
  <si>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</si>
  <si>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</si>
  <si>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</si>
  <si>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</si>
  <si>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</si>
  <si>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</si>
  <si>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</si>
  <si>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</si>
  <si>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</si>
  <si>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</si>
  <si>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</si>
  <si>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</si>
  <si>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</si>
  <si>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</si>
  <si>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</si>
  <si>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</si>
  <si>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</si>
  <si>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</si>
  <si>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</si>
  <si>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</si>
  <si>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</si>
  <si>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</si>
  <si>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</si>
  <si>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</si>
  <si>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</si>
  <si>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</si>
  <si>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</si>
  <si>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</si>
  <si>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</si>
  <si>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</si>
  <si>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</si>
  <si>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</si>
  <si>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</si>
  <si>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</si>
  <si>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</si>
  <si>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</si>
  <si>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</si>
  <si>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</si>
  <si>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</si>
  <si>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</si>
  <si>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</si>
  <si>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</si>
  <si>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</si>
  <si>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</si>
  <si>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</si>
  <si>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</si>
  <si>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</si>
  <si>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</si>
  <si>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</si>
  <si>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</si>
  <si>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</si>
  <si>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</si>
  <si>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</si>
  <si>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</si>
  <si>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</si>
  <si>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</si>
  <si>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</si>
  <si>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</si>
  <si>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</si>
  <si>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</si>
  <si>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</si>
  <si>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</si>
  <si>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</si>
  <si>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</si>
  <si>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</si>
  <si>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</si>
  <si>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</si>
  <si>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</si>
  <si>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</si>
  <si>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</si>
  <si>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</si>
  <si>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</si>
  <si>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</si>
  <si>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</si>
  <si>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</si>
  <si>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</si>
  <si>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</si>
  <si>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</si>
  <si>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</si>
  <si>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</si>
  <si>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</si>
  <si>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</si>
  <si>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</si>
  <si>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</si>
  <si>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</si>
  <si>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</si>
  <si>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</si>
  <si>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</si>
  <si>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</si>
  <si>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</si>
  <si>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</si>
  <si>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</si>
  <si>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</si>
  <si>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</si>
  <si>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</si>
  <si>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</si>
  <si>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</si>
  <si>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</si>
  <si>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</si>
  <si>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</si>
  <si>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</si>
  <si>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</si>
  <si>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</si>
  <si>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</si>
  <si>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</si>
  <si>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</si>
  <si>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</si>
  <si>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</si>
  <si>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</si>
  <si>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</si>
  <si>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</si>
  <si>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</si>
  <si>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</si>
  <si>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</si>
  <si>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</si>
  <si>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</si>
  <si>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</si>
  <si>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</si>
  <si>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</si>
  <si>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</si>
  <si>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</si>
  <si>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</si>
  <si>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</si>
  <si>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</si>
  <si>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</si>
  <si>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</si>
  <si>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</si>
  <si>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</si>
  <si>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</si>
  <si>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</si>
  <si>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</si>
  <si>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</si>
  <si>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</si>
  <si>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</si>
  <si>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</si>
  <si>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</si>
  <si>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</si>
  <si>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</si>
  <si>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</si>
  <si>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</si>
  <si>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</si>
  <si>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</si>
  <si>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</si>
  <si>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</si>
  <si>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</si>
  <si>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</si>
  <si>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</si>
  <si>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</si>
  <si>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</si>
  <si>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</si>
  <si>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</si>
  <si>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</si>
  <si>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</si>
  <si>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</si>
  <si>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</si>
  <si>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</si>
  <si>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</si>
  <si>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</si>
  <si>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</si>
  <si>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</si>
  <si>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</si>
  <si>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</si>
  <si>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</si>
  <si>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</si>
  <si>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</si>
  <si>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</si>
  <si>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</si>
  <si>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</si>
  <si>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</si>
  <si>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</si>
  <si>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</si>
  <si>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</si>
  <si>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</si>
  <si>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</si>
  <si>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</si>
  <si>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</si>
  <si>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</si>
  <si>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</si>
  <si>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</si>
  <si>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</si>
  <si>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</si>
  <si>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</si>
  <si>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</si>
  <si>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</si>
  <si>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</si>
  <si>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</si>
  <si>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</si>
  <si>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</si>
  <si>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</si>
  <si>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</si>
  <si>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</si>
  <si>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</si>
  <si>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</si>
  <si>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</si>
  <si>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</si>
  <si>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</si>
  <si>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</si>
  <si>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</si>
  <si>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</si>
  <si>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</si>
  <si>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</si>
  <si>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</si>
  <si>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</si>
  <si>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</si>
  <si>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</si>
  <si>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</si>
  <si>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</si>
  <si>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</si>
  <si>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</si>
  <si>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</si>
  <si>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</si>
  <si>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</si>
  <si>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</si>
  <si>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</si>
  <si>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</si>
  <si>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</si>
  <si>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</si>
  <si>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</si>
  <si>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</si>
  <si>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</si>
  <si>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</si>
  <si>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</si>
  <si>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</si>
  <si>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</si>
  <si>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</si>
  <si>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</si>
  <si>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</si>
  <si>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</si>
  <si>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</si>
  <si>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</si>
  <si>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</si>
  <si>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</si>
  <si>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</si>
  <si>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</si>
  <si>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</si>
  <si>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</si>
  <si>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</si>
  <si>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</si>
  <si>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</si>
  <si>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</si>
  <si>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</si>
  <si>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</si>
  <si>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</si>
  <si>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</si>
  <si>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</si>
  <si>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</si>
  <si>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</si>
  <si>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</si>
  <si>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</si>
  <si>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</si>
  <si>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</si>
  <si>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</si>
  <si>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</si>
  <si>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</si>
  <si>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</si>
  <si>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</si>
  <si>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</si>
  <si>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</si>
  <si>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</si>
  <si>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</si>
  <si>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</si>
  <si>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</si>
  <si>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</si>
  <si>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</si>
  <si>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</si>
  <si>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</si>
  <si>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</si>
  <si>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</si>
  <si>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</si>
  <si>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</si>
  <si>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</si>
  <si>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</si>
  <si>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</si>
  <si>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</si>
  <si>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</si>
  <si>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</si>
  <si>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</si>
  <si>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</si>
  <si>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</si>
  <si>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</si>
  <si>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</si>
  <si>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</si>
  <si>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</si>
  <si>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</si>
  <si>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</si>
  <si>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</si>
  <si>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</si>
  <si>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</si>
  <si>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</si>
  <si>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</si>
  <si>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</si>
  <si>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</si>
  <si>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</si>
  <si>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</si>
  <si>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</si>
  <si>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</si>
  <si>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</si>
  <si>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</si>
  <si>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</si>
  <si>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</si>
  <si>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</si>
  <si>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</si>
  <si>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</si>
  <si>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</si>
  <si>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</si>
  <si>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</si>
  <si>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</si>
  <si>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</si>
  <si>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</si>
  <si>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</si>
  <si>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</si>
  <si>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</si>
  <si>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</si>
  <si>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</si>
  <si>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</si>
  <si>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</si>
  <si>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</si>
  <si>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</si>
  <si>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</si>
  <si>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</si>
  <si>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</si>
  <si>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</si>
  <si>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</si>
  <si>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</si>
  <si>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</si>
  <si>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</si>
  <si>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</si>
  <si>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</si>
  <si>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</si>
  <si>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</si>
  <si>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</si>
  <si>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</si>
  <si>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</si>
  <si>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</si>
  <si>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</si>
  <si>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</si>
  <si>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</si>
  <si>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</si>
  <si>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</si>
  <si>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</si>
  <si>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</si>
  <si>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</si>
  <si>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</si>
  <si>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</si>
  <si>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</si>
  <si>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</si>
  <si>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</si>
  <si>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</si>
  <si>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</si>
  <si>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</si>
  <si>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</si>
  <si>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</si>
  <si>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</si>
  <si>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</si>
  <si>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</si>
  <si>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</si>
  <si>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</si>
  <si>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</si>
  <si>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</si>
  <si>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</si>
  <si>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</si>
  <si>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</si>
  <si>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</si>
  <si>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</si>
  <si>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</si>
  <si>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</si>
  <si>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</si>
  <si>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</si>
  <si>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</si>
  <si>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</si>
  <si>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</si>
  <si>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</si>
  <si>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</si>
  <si>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</si>
  <si>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</si>
  <si>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</si>
  <si>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</si>
  <si>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</si>
  <si>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</si>
  <si>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</si>
  <si>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</si>
  <si>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</si>
  <si>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</si>
  <si>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</si>
  <si>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</si>
  <si>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</si>
  <si>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</si>
  <si>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</si>
  <si>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</si>
  <si>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</si>
  <si>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</si>
  <si>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</si>
  <si>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</si>
  <si>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</si>
  <si>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</si>
  <si>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</si>
  <si>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</si>
  <si>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</si>
  <si>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</si>
  <si>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</si>
  <si>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</si>
  <si>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</si>
  <si>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</si>
  <si>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</si>
  <si>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</si>
  <si>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</si>
  <si>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</si>
  <si>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</si>
  <si>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</si>
  <si>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</si>
  <si>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</si>
  <si>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</si>
  <si>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</si>
  <si>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</si>
  <si>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</si>
  <si>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</si>
  <si>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</si>
  <si>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</si>
  <si>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</si>
  <si>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</si>
  <si>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</si>
  <si>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</si>
  <si>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</si>
  <si>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</si>
  <si>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</si>
  <si>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</si>
  <si>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</si>
  <si>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</si>
  <si>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</si>
  <si>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</si>
  <si>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</si>
  <si>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</si>
  <si>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</si>
  <si>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</si>
  <si>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</si>
  <si>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</si>
  <si>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</si>
  <si>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</si>
  <si>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</si>
  <si>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</si>
  <si>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</si>
  <si>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</si>
  <si>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</si>
  <si>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</si>
  <si>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</si>
  <si>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</si>
  <si>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</si>
  <si>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</si>
  <si>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</si>
  <si>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</si>
  <si>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</si>
  <si>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</si>
  <si>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</si>
  <si>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</si>
  <si>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</si>
  <si>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</si>
  <si>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</si>
  <si>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</si>
  <si>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</si>
  <si>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</si>
  <si>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</si>
  <si>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</si>
  <si>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</si>
  <si>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</si>
  <si>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</si>
  <si>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</si>
  <si>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</si>
  <si>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</si>
  <si>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</si>
  <si>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</si>
  <si>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</si>
  <si>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</si>
  <si>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</si>
  <si>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</si>
  <si>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</si>
  <si>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</si>
  <si>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</si>
  <si>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</si>
  <si>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</si>
  <si>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</si>
  <si>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</si>
  <si>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</si>
  <si>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</si>
  <si>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</si>
  <si>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</si>
  <si>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</si>
  <si>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</si>
  <si>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</si>
  <si>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</si>
  <si>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</si>
  <si>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</si>
  <si>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</si>
  <si>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</si>
  <si>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</si>
  <si>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</si>
  <si>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</si>
  <si>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</si>
  <si>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</si>
  <si>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</si>
  <si>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</si>
  <si>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</si>
  <si>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</si>
  <si>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</si>
  <si>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</si>
  <si>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</si>
  <si>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</si>
  <si>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</si>
  <si>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</si>
  <si>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</si>
  <si>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</si>
  <si>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</si>
  <si>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</si>
  <si>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</si>
  <si>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</si>
  <si>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</si>
  <si>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</si>
  <si>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</si>
  <si>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</si>
  <si>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</si>
  <si>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</si>
  <si>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</si>
  <si>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</si>
  <si>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</si>
  <si>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</si>
  <si>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</si>
  <si>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</si>
  <si>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</si>
  <si>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</si>
  <si>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</si>
  <si>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</si>
  <si>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</si>
  <si>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</si>
  <si>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</si>
  <si>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</si>
  <si>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</si>
  <si>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</si>
  <si>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</si>
  <si>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</si>
  <si>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</si>
  <si>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</si>
  <si>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</si>
  <si>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</si>
  <si>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</si>
  <si>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</si>
  <si>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</si>
  <si>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</si>
  <si>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</si>
  <si>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</si>
  <si>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</si>
  <si>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</si>
  <si>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</si>
  <si>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</si>
  <si>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</si>
  <si>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</si>
  <si>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</si>
  <si>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</si>
  <si>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</si>
  <si>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</si>
  <si>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</si>
  <si>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</si>
  <si>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</si>
  <si>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</si>
  <si>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</si>
  <si>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</si>
  <si>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</si>
  <si>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</si>
  <si>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</si>
  <si>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</si>
  <si>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</si>
  <si>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</si>
  <si>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</si>
  <si>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</si>
  <si>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</si>
  <si>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</si>
  <si>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</si>
  <si>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</si>
  <si>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</si>
  <si>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</si>
  <si>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</si>
  <si>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</si>
  <si>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</si>
  <si>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</si>
  <si>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</si>
  <si>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</si>
  <si>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</si>
  <si>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</si>
  <si>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</si>
  <si>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</si>
  <si>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</si>
  <si>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</si>
  <si>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</si>
  <si>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</si>
  <si>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</si>
  <si>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</si>
  <si>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</si>
  <si>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</si>
  <si>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</si>
  <si>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</si>
  <si>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</si>
  <si>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</si>
  <si>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</si>
  <si>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</si>
  <si>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</si>
  <si>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</si>
  <si>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</si>
  <si>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</si>
  <si>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</si>
  <si>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</si>
  <si>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</si>
  <si>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</si>
  <si>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</si>
  <si>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</si>
  <si>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</si>
  <si>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</si>
  <si>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</si>
  <si>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</si>
  <si>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</si>
  <si>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</si>
  <si>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</si>
  <si>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</si>
  <si>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</si>
  <si>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</si>
  <si>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</si>
  <si>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</si>
  <si>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</si>
  <si>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</si>
  <si>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</si>
  <si>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</si>
  <si>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</si>
  <si>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</si>
  <si>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</si>
  <si>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</si>
  <si>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</si>
  <si>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</si>
  <si>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</si>
  <si>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</si>
  <si>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</si>
  <si>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</si>
  <si>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</si>
  <si>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</si>
  <si>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</si>
  <si>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</si>
  <si>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</si>
  <si>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</si>
  <si>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</si>
  <si>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</si>
  <si>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</si>
  <si>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</si>
  <si>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</si>
  <si>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</si>
  <si>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</si>
  <si>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</si>
  <si>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</si>
  <si>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</si>
  <si>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</si>
  <si>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</si>
  <si>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</si>
  <si>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</si>
  <si>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</si>
  <si>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</si>
  <si>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</si>
  <si>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</si>
  <si>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</si>
  <si>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</si>
  <si>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</si>
  <si>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</si>
  <si>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</si>
  <si>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</si>
  <si>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</si>
  <si>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</si>
  <si>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</si>
  <si>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</si>
  <si>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</si>
  <si>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</si>
  <si>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</si>
  <si>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</si>
  <si>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</si>
  <si>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</si>
  <si>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</si>
  <si>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</si>
  <si>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</si>
  <si>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</si>
  <si>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</si>
  <si>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</si>
  <si>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</si>
  <si>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</si>
  <si>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</si>
  <si>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</si>
  <si>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</si>
  <si>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</si>
  <si>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</si>
  <si>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</si>
  <si>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</si>
  <si>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</si>
  <si>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</si>
  <si>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</si>
  <si>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</si>
  <si>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</si>
  <si>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</si>
  <si>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</si>
  <si>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</si>
  <si>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</si>
  <si>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</si>
  <si>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</si>
  <si>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</si>
  <si>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</si>
  <si>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</si>
  <si>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</si>
  <si>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</si>
  <si>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</si>
  <si>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</si>
  <si>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</si>
  <si>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</si>
  <si>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</si>
  <si>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</si>
  <si>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</si>
  <si>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</si>
  <si>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</si>
  <si>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</si>
  <si>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</si>
  <si>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</si>
  <si>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</si>
  <si>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</si>
  <si>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</si>
  <si>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</si>
  <si>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</si>
  <si>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</si>
  <si>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</si>
  <si>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</si>
  <si>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</si>
  <si>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</si>
  <si>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</si>
  <si>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</si>
  <si>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</si>
  <si>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</si>
  <si>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</si>
  <si>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</si>
  <si>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</si>
  <si>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</si>
  <si>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</si>
  <si>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</si>
  <si>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</si>
  <si>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</si>
  <si>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</si>
  <si>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</si>
  <si>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</si>
  <si>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</si>
  <si>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</si>
  <si>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</si>
  <si>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</si>
  <si>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</si>
  <si>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</si>
  <si>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</si>
  <si>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</si>
  <si>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</si>
  <si>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</si>
  <si>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</si>
  <si>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</si>
  <si>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</si>
  <si>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</si>
  <si>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</si>
  <si>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</si>
  <si>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</si>
  <si>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</si>
  <si>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</si>
  <si>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</si>
  <si>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</si>
  <si>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</si>
  <si>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</si>
  <si>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</si>
  <si>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</si>
  <si>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</si>
  <si>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</si>
  <si>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</si>
  <si>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</si>
  <si>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</si>
  <si>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</si>
  <si>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</si>
  <si>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</si>
  <si>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</si>
  <si>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</si>
  <si>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</si>
  <si>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</si>
  <si>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</si>
  <si>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</si>
  <si>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</si>
  <si>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</si>
  <si>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</si>
  <si>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</si>
  <si>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</si>
  <si>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</si>
  <si>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</si>
  <si>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</si>
  <si>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</si>
  <si>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</si>
  <si>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</si>
  <si>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</si>
  <si>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</si>
  <si>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</si>
  <si>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</si>
  <si>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</si>
  <si>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</si>
  <si>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</si>
  <si>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</si>
  <si>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</si>
  <si>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</si>
  <si>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</si>
  <si>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</si>
  <si>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</si>
  <si>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</si>
  <si>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</si>
  <si>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</si>
  <si>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</si>
  <si>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</si>
  <si>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</si>
  <si>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</si>
  <si>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</si>
  <si>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</si>
  <si>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</si>
  <si>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</si>
  <si>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</si>
  <si>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</si>
  <si>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</si>
  <si>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</si>
  <si>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</si>
  <si>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</si>
  <si>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</si>
  <si>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</si>
  <si>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</si>
  <si>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</si>
  <si>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</si>
  <si>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</si>
  <si>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</si>
  <si>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</si>
  <si>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</si>
  <si>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</si>
  <si>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</si>
  <si>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</si>
  <si>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</si>
  <si>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</si>
  <si>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</si>
  <si>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</si>
  <si>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</si>
  <si>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</si>
  <si>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</si>
  <si>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</si>
  <si>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</si>
  <si>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</si>
  <si>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</si>
  <si>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</si>
  <si>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</si>
  <si>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</si>
  <si>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</si>
  <si>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</si>
  <si>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</si>
  <si>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</si>
  <si>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</si>
  <si>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</si>
  <si>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</si>
  <si>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</si>
  <si>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</si>
  <si>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</si>
  <si>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</si>
  <si>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</si>
  <si>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</si>
  <si>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</si>
  <si>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</si>
  <si>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</si>
  <si>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</si>
  <si>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</si>
  <si>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</si>
  <si>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</si>
  <si>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</si>
  <si>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</si>
  <si>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</si>
  <si>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</si>
  <si>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</si>
  <si>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</si>
  <si>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</si>
  <si>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</si>
  <si>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</si>
  <si>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</si>
  <si>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</si>
  <si>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</si>
  <si>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</si>
  <si>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</si>
  <si>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</si>
  <si>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</si>
  <si>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</si>
  <si>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</si>
  <si>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</si>
  <si>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</si>
  <si>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</si>
  <si>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</si>
  <si>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</si>
  <si>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</si>
  <si>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</si>
  <si>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</si>
  <si>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</si>
  <si>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</si>
  <si>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</si>
  <si>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</si>
  <si>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</si>
  <si>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</si>
  <si>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</si>
  <si>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</si>
  <si>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</si>
  <si>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</si>
  <si>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</si>
  <si>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</si>
  <si>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</si>
  <si>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</si>
  <si>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</si>
  <si>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</si>
  <si>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</si>
  <si>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</si>
  <si>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</si>
  <si>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</si>
  <si>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</si>
  <si>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</si>
  <si>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</si>
  <si>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</si>
  <si>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</si>
  <si>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</si>
  <si>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</si>
  <si>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</si>
  <si>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</si>
  <si>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</si>
  <si>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</si>
  <si>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</si>
  <si>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</si>
  <si>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</si>
  <si>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</si>
  <si>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</si>
  <si>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</si>
  <si>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</si>
  <si>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</si>
  <si>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</si>
  <si>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</si>
  <si>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</si>
  <si>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</si>
  <si>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</si>
  <si>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</si>
  <si>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</si>
  <si>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</si>
  <si>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</si>
  <si>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</si>
  <si>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</si>
  <si>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</si>
  <si>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</si>
  <si>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</si>
  <si>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</si>
  <si>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</si>
  <si>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</si>
  <si>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</si>
  <si>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</si>
  <si>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</si>
  <si>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</si>
  <si>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</si>
  <si>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</si>
  <si>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</si>
  <si>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</si>
  <si>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</si>
  <si>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</si>
  <si>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</si>
  <si>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</si>
  <si>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</si>
  <si>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</si>
  <si>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</si>
  <si>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</si>
  <si>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</si>
  <si>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</si>
  <si>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</si>
  <si>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</si>
  <si>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</si>
  <si>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</si>
  <si>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</si>
  <si>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</si>
  <si>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</si>
  <si>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</si>
  <si>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</si>
  <si>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</si>
  <si>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</si>
  <si>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</si>
  <si>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</si>
  <si>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</si>
  <si>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</si>
  <si>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</si>
  <si>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</si>
  <si>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</si>
  <si>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</si>
  <si>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</si>
  <si>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</si>
  <si>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</si>
  <si>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</si>
  <si>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</si>
  <si>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</si>
  <si>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</si>
  <si>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</si>
  <si>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</si>
  <si>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</si>
  <si>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</si>
  <si>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</si>
  <si>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</si>
  <si>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</si>
  <si>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</si>
  <si>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</si>
  <si>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</si>
  <si>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</si>
  <si>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</si>
  <si>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</si>
  <si>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</si>
  <si>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</si>
  <si>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</si>
  <si>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</si>
  <si>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</si>
  <si>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</si>
  <si>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</si>
  <si>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</si>
  <si>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</si>
  <si>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</si>
  <si>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</si>
  <si>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</si>
  <si>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</si>
  <si>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</si>
  <si>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</si>
  <si>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</si>
  <si>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</si>
  <si>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</si>
  <si>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</si>
  <si>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</si>
  <si>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</si>
  <si>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</si>
  <si>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</si>
  <si>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</si>
  <si>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</si>
  <si>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</si>
  <si>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</si>
  <si>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</si>
  <si>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</si>
  <si>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</si>
  <si>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</si>
  <si>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</si>
  <si>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</si>
  <si>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</si>
  <si>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</si>
  <si>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</si>
  <si>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</si>
  <si>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</si>
  <si>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</si>
  <si>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</si>
  <si>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</si>
  <si>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</si>
  <si>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</si>
  <si>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</si>
  <si>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</si>
  <si>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</si>
  <si>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</si>
  <si>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</si>
  <si>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</si>
  <si>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</si>
  <si>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</si>
  <si>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</si>
  <si>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</si>
  <si>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</si>
  <si>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</si>
  <si>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</si>
  <si>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</si>
  <si>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</si>
  <si>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</si>
  <si>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</si>
  <si>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</si>
  <si>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</si>
  <si>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</si>
  <si>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</si>
  <si>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</si>
  <si>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</si>
  <si>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</si>
  <si>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</si>
  <si>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</si>
  <si>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</si>
  <si>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</si>
  <si>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</si>
  <si>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</si>
  <si>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</si>
  <si>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</si>
  <si>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</si>
  <si>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</si>
  <si>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</si>
  <si>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</si>
  <si>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</si>
  <si>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</si>
  <si>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</si>
  <si>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</si>
  <si>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</si>
  <si>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</si>
  <si>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</si>
  <si>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</si>
  <si>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</si>
  <si>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</si>
  <si>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</si>
  <si>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</si>
  <si>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</si>
  <si>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</si>
  <si>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</si>
  <si>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</si>
  <si>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</si>
  <si>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</si>
  <si>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</si>
  <si>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</si>
  <si>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</si>
  <si>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</si>
  <si>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</si>
  <si>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</si>
  <si>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</si>
  <si>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</si>
  <si>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</si>
  <si>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</si>
  <si>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</si>
  <si>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</si>
  <si>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</si>
  <si>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</si>
  <si>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</si>
  <si>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</si>
  <si>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</si>
  <si>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</si>
  <si>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</si>
  <si>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</si>
  <si>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</si>
  <si>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</si>
  <si>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</si>
  <si>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</si>
  <si>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</si>
  <si>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</si>
  <si>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</si>
  <si>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</si>
  <si>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</si>
  <si>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</si>
  <si>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</si>
  <si>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</si>
  <si>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</si>
  <si>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</si>
  <si>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</si>
  <si>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</si>
  <si>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</si>
  <si>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</si>
  <si>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</si>
  <si>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</si>
  <si>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</si>
  <si>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</si>
  <si>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</si>
  <si>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</si>
  <si>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</si>
  <si>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</si>
  <si>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</si>
  <si>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</si>
  <si>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</si>
  <si>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</si>
  <si>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</si>
  <si>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</si>
  <si>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</si>
  <si>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</si>
  <si>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</si>
  <si>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</si>
  <si>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</si>
  <si>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</si>
  <si>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</si>
  <si>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</si>
  <si>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</si>
  <si>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</si>
  <si>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</si>
  <si>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</si>
  <si>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</si>
  <si>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</si>
  <si>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</si>
  <si>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</si>
  <si>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</si>
  <si>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</si>
  <si>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</si>
  <si>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</si>
  <si>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</si>
  <si>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</si>
  <si>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</si>
  <si>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</si>
  <si>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</si>
  <si>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</si>
  <si>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</si>
  <si>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</si>
  <si>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</si>
  <si>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</si>
  <si>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</si>
  <si>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</si>
  <si>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</si>
  <si>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</si>
  <si>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</si>
  <si>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</si>
  <si>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</si>
  <si>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</si>
  <si>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</si>
  <si>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</si>
  <si>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</si>
  <si>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</si>
  <si>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</si>
  <si>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</si>
  <si>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</si>
  <si>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</si>
  <si>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</si>
  <si>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</si>
  <si>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</si>
  <si>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</si>
  <si>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</si>
  <si>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</si>
  <si>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</si>
  <si>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</si>
  <si>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</si>
  <si>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</si>
  <si>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</si>
  <si>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</si>
  <si>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</si>
  <si>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</si>
  <si>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</si>
  <si>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</si>
  <si>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</si>
  <si>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</si>
  <si>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</si>
  <si>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</si>
  <si>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</si>
  <si>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</si>
  <si>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</si>
  <si>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</si>
  <si>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</si>
  <si>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</si>
  <si>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</si>
  <si>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</si>
  <si>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</si>
  <si>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</si>
  <si>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</si>
  <si>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</si>
  <si>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</si>
  <si>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</si>
  <si>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</si>
  <si>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</si>
  <si>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</si>
  <si>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</si>
  <si>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</si>
  <si>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</si>
  <si>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</si>
  <si>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</si>
  <si>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</si>
  <si>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</si>
  <si>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</si>
  <si>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</si>
  <si>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</si>
  <si>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</si>
  <si>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</si>
  <si>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</si>
  <si>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</si>
  <si>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</si>
  <si>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</si>
  <si>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</si>
  <si>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</si>
  <si>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</si>
  <si>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</si>
  <si>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</si>
  <si>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</si>
  <si>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</si>
  <si>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</si>
  <si>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</si>
  <si>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</si>
  <si>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</si>
  <si>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</si>
  <si>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</si>
  <si>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</si>
  <si>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</si>
  <si>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</si>
  <si>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</si>
  <si>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</si>
  <si>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</si>
  <si>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</si>
  <si>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</si>
  <si>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</si>
  <si>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</si>
  <si>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</si>
  <si>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</si>
  <si>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</si>
  <si>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</si>
  <si>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</si>
  <si>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</si>
  <si>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</si>
  <si>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</si>
  <si>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</si>
  <si>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</si>
  <si>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</si>
  <si>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</si>
  <si>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</si>
  <si>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</si>
  <si>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</si>
  <si>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</si>
  <si>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</si>
  <si>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</si>
  <si>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</si>
  <si>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</si>
  <si>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</si>
  <si>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</si>
  <si>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</si>
  <si>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</si>
  <si>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</si>
  <si>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</si>
  <si>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</si>
  <si>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</si>
  <si>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</si>
  <si>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</si>
  <si>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</si>
  <si>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</si>
  <si>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</si>
  <si>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</si>
  <si>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</si>
  <si>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</si>
  <si>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</si>
  <si>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</si>
  <si>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</si>
  <si>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</si>
  <si>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</si>
  <si>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</si>
  <si>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</si>
  <si>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</si>
  <si>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</si>
  <si>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</si>
  <si>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</si>
  <si>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</si>
  <si>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</si>
  <si>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</si>
  <si>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</si>
  <si>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</si>
  <si>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</si>
  <si>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</si>
  <si>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</si>
  <si>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</si>
  <si>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</si>
  <si>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</si>
  <si>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</si>
  <si>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</si>
  <si>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</si>
  <si>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</si>
  <si>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</si>
  <si>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</si>
  <si>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</si>
  <si>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</si>
  <si>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</si>
  <si>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</si>
  <si>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</si>
  <si>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</si>
  <si>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</si>
  <si>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</si>
  <si>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</si>
  <si>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</si>
  <si>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</si>
  <si>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</si>
  <si>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</si>
  <si>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</si>
  <si>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</si>
  <si>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</si>
  <si>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</si>
  <si>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</si>
  <si>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</si>
  <si>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</si>
  <si>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</si>
  <si>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</si>
  <si>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</si>
  <si>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</si>
  <si>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</si>
  <si>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</si>
  <si>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</si>
  <si>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</si>
  <si>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</si>
  <si>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</si>
  <si>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</si>
  <si>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</si>
  <si>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</si>
  <si>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</si>
  <si>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</si>
  <si>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</si>
  <si>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</si>
  <si>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</si>
  <si>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</si>
  <si>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</si>
  <si>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</si>
  <si>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</si>
  <si>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</si>
  <si>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</si>
  <si>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</si>
  <si>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</si>
  <si>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</si>
  <si>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</si>
  <si>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</si>
  <si>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</si>
  <si>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</si>
  <si>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</si>
  <si>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</si>
  <si>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</si>
  <si>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</si>
  <si>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</si>
  <si>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</si>
  <si>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</si>
  <si>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</si>
  <si>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</si>
  <si>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</si>
  <si>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</si>
  <si>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</si>
  <si>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</si>
  <si>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</si>
  <si>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</si>
  <si>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</si>
  <si>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</si>
  <si>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</si>
  <si>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</si>
  <si>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</si>
  <si>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</si>
  <si>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</si>
  <si>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</si>
  <si>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</si>
  <si>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</si>
  <si>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</si>
  <si>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</si>
  <si>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</si>
  <si>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</si>
  <si>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</si>
  <si>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</si>
  <si>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</si>
  <si>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</si>
  <si>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</si>
  <si>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</si>
  <si>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</si>
  <si>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</si>
  <si>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</si>
  <si>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</si>
  <si>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</si>
  <si>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</si>
  <si>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</si>
  <si>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</si>
  <si>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</si>
  <si>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</si>
  <si>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</si>
  <si>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</si>
  <si>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</si>
  <si>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</si>
  <si>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</si>
  <si>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</si>
  <si>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</si>
  <si>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</si>
  <si>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</si>
  <si>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</si>
  <si>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</si>
  <si>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</si>
  <si>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</si>
  <si>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</si>
  <si>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</si>
  <si>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</si>
  <si>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</si>
  <si>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</si>
  <si>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</si>
  <si>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</si>
  <si>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</si>
  <si>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</si>
  <si>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</si>
  <si>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</si>
  <si>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</si>
  <si>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</si>
  <si>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</si>
  <si>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</si>
  <si>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</si>
  <si>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</si>
  <si>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</si>
  <si>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</si>
  <si>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</si>
  <si>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</si>
  <si>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</si>
  <si>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</si>
  <si>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</si>
  <si>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</si>
  <si>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</si>
  <si>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</si>
  <si>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</si>
  <si>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</si>
  <si>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</si>
  <si>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</si>
  <si>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</si>
  <si>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</si>
  <si>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</si>
  <si>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</si>
  <si>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</si>
  <si>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</si>
  <si>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</si>
  <si>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</si>
  <si>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</si>
  <si>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</si>
  <si>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</si>
  <si>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</si>
  <si>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</si>
  <si>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</si>
  <si>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</si>
  <si>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</si>
  <si>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</si>
  <si>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</si>
  <si>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</si>
  <si>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</si>
  <si>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</si>
  <si>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</si>
  <si>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</si>
  <si>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</si>
  <si>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</si>
  <si>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</si>
  <si>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</si>
  <si>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</si>
  <si>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</si>
  <si>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</si>
  <si>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</si>
  <si>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</si>
  <si>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</si>
  <si>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</si>
  <si>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</si>
  <si>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</si>
  <si>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</si>
  <si>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</si>
  <si>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</si>
  <si>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</si>
  <si>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</si>
  <si>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</si>
  <si>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</si>
  <si>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</si>
  <si>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</si>
  <si>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</si>
  <si>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</si>
  <si>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</si>
  <si>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</si>
  <si>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</si>
  <si>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</si>
  <si>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</si>
  <si>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</si>
  <si>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</si>
  <si>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</si>
  <si>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</si>
  <si>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</si>
  <si>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</si>
  <si>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</si>
  <si>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</si>
  <si>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</si>
  <si>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</si>
  <si>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</si>
  <si>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</si>
  <si>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</si>
  <si>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</si>
  <si>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</si>
  <si>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</si>
  <si>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</si>
  <si>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</si>
  <si>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</si>
  <si>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</si>
  <si>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</si>
  <si>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</si>
  <si>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</si>
  <si>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</si>
  <si>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</si>
  <si>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</si>
  <si>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</si>
  <si>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</si>
  <si>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</si>
  <si>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</si>
  <si>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</si>
  <si>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</si>
  <si>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</si>
  <si>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</si>
  <si>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</si>
  <si>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</si>
  <si>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</si>
  <si>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</si>
  <si>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</si>
  <si>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</si>
  <si>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</si>
  <si>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</si>
  <si>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</si>
  <si>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</si>
  <si>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</si>
  <si>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</si>
  <si>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</si>
  <si>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</si>
  <si>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</si>
  <si>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</si>
  <si>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</si>
  <si>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</si>
  <si>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</si>
  <si>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</si>
  <si>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</si>
  <si>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</si>
  <si>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</si>
  <si>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</si>
  <si>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</si>
  <si>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</si>
  <si>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</si>
  <si>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</si>
  <si>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</si>
  <si>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</si>
  <si>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</si>
  <si>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</si>
  <si>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</si>
  <si>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</si>
  <si>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</si>
  <si>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</si>
  <si>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</si>
  <si>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</si>
  <si>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</si>
  <si>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</si>
  <si>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</si>
  <si>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</si>
  <si>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</si>
  <si>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</si>
  <si>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</si>
  <si>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</si>
  <si>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</si>
  <si>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</si>
  <si>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</si>
  <si>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</si>
  <si>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</si>
  <si>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</si>
  <si>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</si>
  <si>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</si>
  <si>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</si>
  <si>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</si>
  <si>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</si>
  <si>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</si>
  <si>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</si>
  <si>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</si>
  <si>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</si>
  <si>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</si>
  <si>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</si>
  <si>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</si>
  <si>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</si>
  <si>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</si>
  <si>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</si>
  <si>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</si>
  <si>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</si>
  <si>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</si>
  <si>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</si>
  <si>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</si>
  <si>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</si>
  <si>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</si>
  <si>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</si>
  <si>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</si>
  <si>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</si>
  <si>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</si>
  <si>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</si>
  <si>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</si>
  <si>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</si>
  <si>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</si>
  <si>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</si>
  <si>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</si>
  <si>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</si>
  <si>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</si>
  <si>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</si>
  <si>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</si>
  <si>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</si>
  <si>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</si>
  <si>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</si>
  <si>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</si>
  <si>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</si>
  <si>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</si>
  <si>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</si>
  <si>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</si>
  <si>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</si>
  <si>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</si>
  <si>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</si>
  <si>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</si>
  <si>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</si>
  <si>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</si>
  <si>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</si>
  <si>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</si>
  <si>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</si>
  <si>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</si>
  <si>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</si>
  <si>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</si>
  <si>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</si>
  <si>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</si>
  <si>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</si>
  <si>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</si>
  <si>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</si>
  <si>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</si>
  <si>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</si>
  <si>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</si>
  <si>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</si>
  <si>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</si>
  <si>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</si>
  <si>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</si>
  <si>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</si>
  <si>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</si>
  <si>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</si>
  <si>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</si>
  <si>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</si>
  <si>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</si>
  <si>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</si>
  <si>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</si>
  <si>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</si>
  <si>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</si>
  <si>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</si>
  <si>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</si>
  <si>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</si>
  <si>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</si>
  <si>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</si>
  <si>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</si>
  <si>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</si>
  <si>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</si>
  <si>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</si>
  <si>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</si>
  <si>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</si>
  <si>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</si>
  <si>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</si>
  <si>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</si>
  <si>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</si>
  <si>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</si>
  <si>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</si>
  <si>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</si>
  <si>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</si>
  <si>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</si>
  <si>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</si>
  <si>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</si>
  <si>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</si>
  <si>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</si>
  <si>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</si>
  <si>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</si>
  <si>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</si>
  <si>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</si>
  <si>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</si>
  <si>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</si>
  <si>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</si>
  <si>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</si>
  <si>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</si>
  <si>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</si>
  <si>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</si>
  <si>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</si>
  <si>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</si>
  <si>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</si>
  <si>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</si>
  <si>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</si>
  <si>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</si>
  <si>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</si>
  <si>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</si>
  <si>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</si>
  <si>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</si>
  <si>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</si>
  <si>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</si>
  <si>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</si>
  <si>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</si>
  <si>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</si>
  <si>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</si>
  <si>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</si>
  <si>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</si>
  <si>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</si>
  <si>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</si>
  <si>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</si>
  <si>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</si>
  <si>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</si>
  <si>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</si>
  <si>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</si>
  <si>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</si>
  <si>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</si>
  <si>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</si>
  <si>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</si>
  <si>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</si>
  <si>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</si>
  <si>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</si>
  <si>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</si>
  <si>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</si>
  <si>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</si>
  <si>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</si>
  <si>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</si>
  <si>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</si>
  <si>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</si>
  <si>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</si>
  <si>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</si>
  <si>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</si>
  <si>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</si>
  <si>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</si>
  <si>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</si>
  <si>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</si>
  <si>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</si>
  <si>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</si>
  <si>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</si>
  <si>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</si>
  <si>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</si>
  <si>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</si>
  <si>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</si>
  <si>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</si>
  <si>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</si>
  <si>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</si>
  <si>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</si>
  <si>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</si>
  <si>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</si>
  <si>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</si>
  <si>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</si>
  <si>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</si>
  <si>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</si>
  <si>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</si>
  <si>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</si>
  <si>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</si>
  <si>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</si>
  <si>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</si>
  <si>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</si>
  <si>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</si>
  <si>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</si>
  <si>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</si>
  <si>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</si>
  <si>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</si>
  <si>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</si>
  <si>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</si>
  <si>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</si>
  <si>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</si>
  <si>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</si>
  <si>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</si>
  <si>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</si>
  <si>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</si>
  <si>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</si>
  <si>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</si>
  <si>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</si>
  <si>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</si>
  <si>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</si>
  <si>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</si>
  <si>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</si>
  <si>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</si>
  <si>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</si>
  <si>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</si>
  <si>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</si>
  <si>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</si>
  <si>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</si>
  <si>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</si>
  <si>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</si>
  <si>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</si>
  <si>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</si>
  <si>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</si>
  <si>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</si>
  <si>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</si>
  <si>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</si>
  <si>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</si>
  <si>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</si>
  <si>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</si>
  <si>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</si>
  <si>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</si>
  <si>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</si>
  <si>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</si>
  <si>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</si>
  <si>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</si>
  <si>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</si>
  <si>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</si>
  <si>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</si>
  <si>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</si>
  <si>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</si>
  <si>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</si>
  <si>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</si>
  <si>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</si>
  <si>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</si>
  <si>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</si>
  <si>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</si>
  <si>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</si>
  <si>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</si>
  <si>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</si>
  <si>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</si>
  <si>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</si>
  <si>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</si>
  <si>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</si>
  <si>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</si>
  <si>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</si>
  <si>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</si>
  <si>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</si>
  <si>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</si>
  <si>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</si>
  <si>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</si>
  <si>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</si>
  <si>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</si>
  <si>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</si>
  <si>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</si>
  <si>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</si>
  <si>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</si>
  <si>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</si>
  <si>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</si>
  <si>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</si>
  <si>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</si>
  <si>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</si>
  <si>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</si>
  <si>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</si>
  <si>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</si>
  <si>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</si>
  <si>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</si>
  <si>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</si>
  <si>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</si>
  <si>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</si>
  <si>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</si>
  <si>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</si>
  <si>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</si>
  <si>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</si>
  <si>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</si>
  <si>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</si>
  <si>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</si>
  <si>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</si>
  <si>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</si>
  <si>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</si>
  <si>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</si>
  <si>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</si>
  <si>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</si>
  <si>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</si>
  <si>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</si>
  <si>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</si>
  <si>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</si>
  <si>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</si>
  <si>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</si>
  <si>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</si>
  <si>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</si>
  <si>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</si>
  <si>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</si>
  <si>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</si>
  <si>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</si>
  <si>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</si>
  <si>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</si>
  <si>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</si>
  <si>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</si>
  <si>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</si>
  <si>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</si>
  <si>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</si>
  <si>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</si>
  <si>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</si>
  <si>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</si>
  <si>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</si>
  <si>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</si>
  <si>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</si>
  <si>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</si>
  <si>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</si>
  <si>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</si>
  <si>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</si>
  <si>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</si>
  <si>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</si>
  <si>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</si>
  <si>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</si>
  <si>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</si>
  <si>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</si>
  <si>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</si>
  <si>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</si>
  <si>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</si>
  <si>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</si>
  <si>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</si>
  <si>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</si>
  <si>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</si>
  <si>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</si>
  <si>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</si>
  <si>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</si>
  <si>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</si>
  <si>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</si>
  <si>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</si>
  <si>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</si>
  <si>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</si>
  <si>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</si>
  <si>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</si>
  <si>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</si>
  <si>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</si>
  <si>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</si>
  <si>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</si>
  <si>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</si>
  <si>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</si>
  <si>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</si>
  <si>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</si>
  <si>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</si>
  <si>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</si>
  <si>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</si>
  <si>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</si>
  <si>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</si>
  <si>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</si>
  <si>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</si>
  <si>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</si>
  <si>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</si>
  <si>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</si>
  <si>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</si>
  <si>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</si>
  <si>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</si>
  <si>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</si>
  <si>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</si>
  <si>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</si>
  <si>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</si>
  <si>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</si>
  <si>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</si>
  <si>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</si>
  <si>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</si>
  <si>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</si>
  <si>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</si>
  <si>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</si>
  <si>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</si>
  <si>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</si>
  <si>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</si>
  <si>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</si>
  <si>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</si>
  <si>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</si>
  <si>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</si>
  <si>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</si>
  <si>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</si>
  <si>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</si>
  <si>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</si>
  <si>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</si>
  <si>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</si>
  <si>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</si>
  <si>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</si>
  <si>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</si>
  <si>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</si>
  <si>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</si>
  <si>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</si>
  <si>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</si>
  <si>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</si>
  <si>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</si>
  <si>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</si>
  <si>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</si>
  <si>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</si>
  <si>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</si>
  <si>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</si>
  <si>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</si>
  <si>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</si>
  <si>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</si>
  <si>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</si>
  <si>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</si>
  <si>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</si>
  <si>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</si>
  <si>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</si>
  <si>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</si>
  <si>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</si>
  <si>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</si>
  <si>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</si>
  <si>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</si>
  <si>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</si>
  <si>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</si>
  <si>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</si>
  <si>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</si>
  <si>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</si>
  <si>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</si>
  <si>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</si>
  <si>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</si>
  <si>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</si>
  <si>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</si>
  <si>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</si>
  <si>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</si>
  <si>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</si>
  <si>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</si>
  <si>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</si>
  <si>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</si>
  <si>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</si>
  <si>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</si>
  <si>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</si>
  <si>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</si>
  <si>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</si>
  <si>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</si>
  <si>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</si>
  <si>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</si>
  <si>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</si>
  <si>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</si>
  <si>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</si>
  <si>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</si>
  <si>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</si>
  <si>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</si>
  <si>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</si>
  <si>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</si>
  <si>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</si>
  <si>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</si>
  <si>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</si>
  <si>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</si>
  <si>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</si>
  <si>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</si>
  <si>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</si>
  <si>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</si>
  <si>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</si>
  <si>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</si>
  <si>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</si>
  <si>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</si>
  <si>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</si>
  <si>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</si>
  <si>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</si>
  <si>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</si>
  <si>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</si>
  <si>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</si>
  <si>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</si>
  <si>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</si>
  <si>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</si>
  <si>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</si>
  <si>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</si>
  <si>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</si>
  <si>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</si>
  <si>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</si>
  <si>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</si>
  <si>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</si>
  <si>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</si>
  <si>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</si>
  <si>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</si>
  <si>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</si>
  <si>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</si>
  <si>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</si>
  <si>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</si>
  <si>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</si>
  <si>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</si>
  <si>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</si>
  <si>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</si>
  <si>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</si>
  <si>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</si>
  <si>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</si>
  <si>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</si>
  <si>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</si>
  <si>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</si>
  <si>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</si>
  <si>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</si>
  <si>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</si>
  <si>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</si>
  <si>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</si>
  <si>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</si>
  <si>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</si>
  <si>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</si>
  <si>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</si>
  <si>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</si>
  <si>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</si>
  <si>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</si>
  <si>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</si>
  <si>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</si>
  <si>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</si>
  <si>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</si>
  <si>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</si>
  <si>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</si>
  <si>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</si>
  <si>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</si>
  <si>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</si>
  <si>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</si>
  <si>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</si>
  <si>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</si>
  <si>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</si>
  <si>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</si>
  <si>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</si>
  <si>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</si>
  <si>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</si>
  <si>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</si>
  <si>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</si>
  <si>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</si>
  <si>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</si>
  <si>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</si>
  <si>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</si>
  <si>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</si>
  <si>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</si>
  <si>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</si>
  <si>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</si>
  <si>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</si>
  <si>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</si>
  <si>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</si>
  <si>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</si>
  <si>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</si>
  <si>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</si>
  <si>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</si>
  <si>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</si>
  <si>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</si>
  <si>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</si>
  <si>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</si>
  <si>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</si>
  <si>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</si>
  <si>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</si>
  <si>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</si>
  <si>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</si>
  <si>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</si>
  <si>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</si>
  <si>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</si>
  <si>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</si>
  <si>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</si>
  <si>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</si>
  <si>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</si>
  <si>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</si>
  <si>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</si>
  <si>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</si>
  <si>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</si>
  <si>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</si>
  <si>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</si>
  <si>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</si>
  <si>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</si>
  <si>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</si>
  <si>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</si>
  <si>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</si>
  <si>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</si>
  <si>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</si>
  <si>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</si>
  <si>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</si>
  <si>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</si>
  <si>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</si>
  <si>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</si>
  <si>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</si>
  <si>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</si>
  <si>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</si>
  <si>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</si>
  <si>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</si>
  <si>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</si>
  <si>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</si>
  <si>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</si>
  <si>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</si>
  <si>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</si>
  <si>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</si>
  <si>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</si>
  <si>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</si>
  <si>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</si>
  <si>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</si>
  <si>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</si>
  <si>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</si>
  <si>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</si>
  <si>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</si>
  <si>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</si>
  <si>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</si>
  <si>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</si>
  <si>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</si>
  <si>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</si>
  <si>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</si>
  <si>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</si>
  <si>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</si>
  <si>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</si>
  <si>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</si>
  <si>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</si>
  <si>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</si>
  <si>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</si>
  <si>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</si>
  <si>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</si>
  <si>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</si>
  <si>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</si>
  <si>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</si>
  <si>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</si>
  <si>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</si>
  <si>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</si>
  <si>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</si>
  <si>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</si>
  <si>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</si>
  <si>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</si>
  <si>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</si>
  <si>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</si>
  <si>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</si>
  <si>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</si>
  <si>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</si>
  <si>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</si>
  <si>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</si>
  <si>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</si>
  <si>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</si>
  <si>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</si>
  <si>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</si>
  <si>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</si>
  <si>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</si>
  <si>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</si>
  <si>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</si>
  <si>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</si>
  <si>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</si>
  <si>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</si>
  <si>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</si>
  <si>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</si>
  <si>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</si>
  <si>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</si>
  <si>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</si>
  <si>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</si>
  <si>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</si>
  <si>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</si>
  <si>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</si>
  <si>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</si>
  <si>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</si>
  <si>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</si>
  <si>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</si>
  <si>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</si>
  <si>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</si>
  <si>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</si>
  <si>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</si>
  <si>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</si>
  <si>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</si>
  <si>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</si>
  <si>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</si>
  <si>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</si>
  <si>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</si>
  <si>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</si>
  <si>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</si>
  <si>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</si>
  <si>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</si>
  <si>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</si>
  <si>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</si>
  <si>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</si>
  <si>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</si>
  <si>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</si>
  <si>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</si>
  <si>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</si>
  <si>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</si>
  <si>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</si>
  <si>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</si>
  <si>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</si>
  <si>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</si>
  <si>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</si>
  <si>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</si>
  <si>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</si>
  <si>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</si>
  <si>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</si>
  <si>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</si>
  <si>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</si>
  <si>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</si>
  <si>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</si>
  <si>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</si>
  <si>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</si>
  <si>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</si>
  <si>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</si>
  <si>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</si>
  <si>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</si>
  <si>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</si>
  <si>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</si>
  <si>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</si>
  <si>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</si>
  <si>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</si>
  <si>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</si>
  <si>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</si>
  <si>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</si>
  <si>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</si>
  <si>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</si>
  <si>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</si>
  <si>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</si>
  <si>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</si>
  <si>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</si>
  <si>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</si>
  <si>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</si>
  <si>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</si>
  <si>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</si>
  <si>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</si>
  <si>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</si>
  <si>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</si>
  <si>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</si>
  <si>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</si>
  <si>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</si>
  <si>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</si>
  <si>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</si>
  <si>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</si>
  <si>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</si>
  <si>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</si>
  <si>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</si>
  <si>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</si>
  <si>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</si>
  <si>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</si>
  <si>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</si>
  <si>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</si>
  <si>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</si>
  <si>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</si>
  <si>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</si>
  <si>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</si>
  <si>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</si>
  <si>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</si>
  <si>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</si>
  <si>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</si>
  <si>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</si>
  <si>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</si>
  <si>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</si>
  <si>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</si>
  <si>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</si>
  <si>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</si>
  <si>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</si>
  <si>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</si>
  <si>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</si>
  <si>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</si>
  <si>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</si>
  <si>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</si>
  <si>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</si>
  <si>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</si>
  <si>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</si>
  <si>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</si>
  <si>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</si>
  <si>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</si>
  <si>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</si>
  <si>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</si>
  <si>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</si>
  <si>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</si>
  <si>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</si>
  <si>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</si>
  <si>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</si>
  <si>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</si>
  <si>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</si>
  <si>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</si>
  <si>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</si>
  <si>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</si>
  <si>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</si>
  <si>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</si>
  <si>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</si>
  <si>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</si>
  <si>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</si>
  <si>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</si>
  <si>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</si>
  <si>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</si>
  <si>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</si>
  <si>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</si>
  <si>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</si>
  <si>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</si>
  <si>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</si>
  <si>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</si>
  <si>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</si>
  <si>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</si>
  <si>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</si>
  <si>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</si>
  <si>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</si>
  <si>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</si>
  <si>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</si>
  <si>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</si>
  <si>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</si>
  <si>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</si>
  <si>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</si>
  <si>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</si>
  <si>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</si>
  <si>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</si>
  <si>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</si>
  <si>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</si>
  <si>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</si>
  <si>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</si>
  <si>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</si>
  <si>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</si>
  <si>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</si>
  <si>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</si>
  <si>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</si>
  <si>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</si>
  <si>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</si>
  <si>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</si>
  <si>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</si>
  <si>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</si>
  <si>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</si>
  <si>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</si>
  <si>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</si>
  <si>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</si>
  <si>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</si>
  <si>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</si>
  <si>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</si>
  <si>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</si>
  <si>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</si>
  <si>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</si>
  <si>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</si>
  <si>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</si>
  <si>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</si>
  <si>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</si>
  <si>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</si>
  <si>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</si>
  <si>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</si>
  <si>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</si>
  <si>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</si>
  <si>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</si>
  <si>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</si>
  <si>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</si>
  <si>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</si>
  <si>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</si>
  <si>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</si>
  <si>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</si>
  <si>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</si>
  <si>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</si>
  <si>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</si>
  <si>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</si>
  <si>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</si>
  <si>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</si>
  <si>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</si>
  <si>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</si>
  <si>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</si>
  <si>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</si>
  <si>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</si>
  <si>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</si>
  <si>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</si>
  <si>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</si>
  <si>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</si>
  <si>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</si>
  <si>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</si>
  <si>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</si>
  <si>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</si>
  <si>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</si>
  <si>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</si>
  <si>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</si>
  <si>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</si>
  <si>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</si>
  <si>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</si>
  <si>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</si>
  <si>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</si>
  <si>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</si>
  <si>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</si>
  <si>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</si>
  <si>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</si>
  <si>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</si>
  <si>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</si>
  <si>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</si>
  <si>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</si>
  <si>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</si>
  <si>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</si>
  <si>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</si>
  <si>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</si>
  <si>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</si>
  <si>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</si>
  <si>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</si>
  <si>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</si>
  <si>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</si>
  <si>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</si>
  <si>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</si>
  <si>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</si>
  <si>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</si>
  <si>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</si>
  <si>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</si>
  <si>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</si>
  <si>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</si>
  <si>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</si>
  <si>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</si>
  <si>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</si>
  <si>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</si>
  <si>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</si>
  <si>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</si>
  <si>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</si>
  <si>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</si>
  <si>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</si>
  <si>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</si>
  <si>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</si>
  <si>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</si>
  <si>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</si>
  <si>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</si>
  <si>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</si>
  <si>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</si>
  <si>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</si>
  <si>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</si>
  <si>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</si>
  <si>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</si>
  <si>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</si>
  <si>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</si>
  <si>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</si>
  <si>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</si>
  <si>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</si>
  <si>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</si>
  <si>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</si>
  <si>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</si>
  <si>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</si>
  <si>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</si>
  <si>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</si>
  <si>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</si>
  <si>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</si>
  <si>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</si>
  <si>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</si>
  <si>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</si>
  <si>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</si>
  <si>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</si>
  <si>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</si>
  <si>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</si>
  <si>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</si>
  <si>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</si>
  <si>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</si>
  <si>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</si>
  <si>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</si>
  <si>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</si>
  <si>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</si>
  <si>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</si>
  <si>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</si>
  <si>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</si>
  <si>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</si>
  <si>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</si>
  <si>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</si>
  <si>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</si>
  <si>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</si>
  <si>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</si>
  <si>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</si>
  <si>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</si>
  <si>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</si>
  <si>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</si>
  <si>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</si>
  <si>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</si>
  <si>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</si>
  <si>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</si>
  <si>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</si>
  <si>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</si>
  <si>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</si>
  <si>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</si>
  <si>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</si>
  <si>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</si>
  <si>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</si>
  <si>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</si>
  <si>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</si>
  <si>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</si>
  <si>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</si>
  <si>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</si>
  <si>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</si>
  <si>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</si>
  <si>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</si>
  <si>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</si>
  <si>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</si>
  <si>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</si>
  <si>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</si>
  <si>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</si>
  <si>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</si>
  <si>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</si>
  <si>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</si>
  <si>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</si>
  <si>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</si>
  <si>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</si>
  <si>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</si>
  <si>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</si>
  <si>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</si>
  <si>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</si>
  <si>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</si>
  <si>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</si>
  <si>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</si>
  <si>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</si>
  <si>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</si>
  <si>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</si>
  <si>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</si>
  <si>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</si>
  <si>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</si>
  <si>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</si>
  <si>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</si>
  <si>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</si>
  <si>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</si>
  <si>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</si>
  <si>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</si>
  <si>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</si>
  <si>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</si>
  <si>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</si>
  <si>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</si>
  <si>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</si>
  <si>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</si>
  <si>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</si>
  <si>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</si>
  <si>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</si>
  <si>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</si>
  <si>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</si>
  <si>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</si>
  <si>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</si>
  <si>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</si>
  <si>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</si>
  <si>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</si>
  <si>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</si>
  <si>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</si>
  <si>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</si>
  <si>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</si>
  <si>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</si>
  <si>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</si>
  <si>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</si>
  <si>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</si>
  <si>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</si>
  <si>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</si>
  <si>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</si>
  <si>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</si>
  <si>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</si>
  <si>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</si>
  <si>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</si>
  <si>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</si>
  <si>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</si>
  <si>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</si>
  <si>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</si>
  <si>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</si>
  <si>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</si>
  <si>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</si>
  <si>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</si>
  <si>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</si>
  <si>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</si>
  <si>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</si>
  <si>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</si>
  <si>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</si>
  <si>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</si>
  <si>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</si>
  <si>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</si>
  <si>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</si>
  <si>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</si>
  <si>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</si>
  <si>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</si>
  <si>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</si>
  <si>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</si>
  <si>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</si>
  <si>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</si>
  <si>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</si>
  <si>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</si>
  <si>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</si>
  <si>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</si>
  <si>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</si>
  <si>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</si>
  <si>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</si>
  <si>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</si>
  <si>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</si>
  <si>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</si>
  <si>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</si>
  <si>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</si>
  <si>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</si>
  <si>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</si>
  <si>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</si>
  <si>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</si>
  <si>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</si>
  <si>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</si>
  <si>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</si>
  <si>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</si>
  <si>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</si>
  <si>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</si>
  <si>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</si>
  <si>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</si>
  <si>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</si>
  <si>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</si>
  <si>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</si>
  <si>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</si>
  <si>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</si>
  <si>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</si>
  <si>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</si>
  <si>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</si>
  <si>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</si>
  <si>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</si>
  <si>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</si>
  <si>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</si>
  <si>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</si>
  <si>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</si>
  <si>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</si>
  <si>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</si>
  <si>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</si>
  <si>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</si>
  <si>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</si>
  <si>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</si>
  <si>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</si>
  <si>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</si>
  <si>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</si>
  <si>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</si>
  <si>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</si>
  <si>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</si>
  <si>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</si>
  <si>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</si>
  <si>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</si>
  <si>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</si>
  <si>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</si>
  <si>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</si>
  <si>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</si>
  <si>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</si>
  <si>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</si>
  <si>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</si>
  <si>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</si>
  <si>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</si>
  <si>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</si>
  <si>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</si>
  <si>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</si>
  <si>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</si>
  <si>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</si>
  <si>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</si>
  <si>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</si>
  <si>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</si>
  <si>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</si>
  <si>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</si>
  <si>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</si>
  <si>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</si>
  <si>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</si>
  <si>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</si>
  <si>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</si>
  <si>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</si>
  <si>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</si>
  <si>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</si>
  <si>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</si>
  <si>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</si>
  <si>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</si>
  <si>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</si>
  <si>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</si>
  <si>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</si>
  <si>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</si>
  <si>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</si>
  <si>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</si>
  <si>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</si>
  <si>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</si>
  <si>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</si>
  <si>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</si>
  <si>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</si>
  <si>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</si>
  <si>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</si>
  <si>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</si>
  <si>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</si>
  <si>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</si>
  <si>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</si>
  <si>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</si>
  <si>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</si>
  <si>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</si>
  <si>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</si>
  <si>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</si>
  <si>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</si>
  <si>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</si>
  <si>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</si>
  <si>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</si>
  <si>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</si>
  <si>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</si>
  <si>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</si>
  <si>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</si>
  <si>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</si>
  <si>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</si>
  <si>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</si>
  <si>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</si>
  <si>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</si>
  <si>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</si>
  <si>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</si>
  <si>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</si>
  <si>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</si>
  <si>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</si>
  <si>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</si>
  <si>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</si>
  <si>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</si>
  <si>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</si>
  <si>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</si>
  <si>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</si>
  <si>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</si>
  <si>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</si>
  <si>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</si>
  <si>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</si>
  <si>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</si>
  <si>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</si>
  <si>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</si>
  <si>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</si>
  <si>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</si>
  <si>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</si>
  <si>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</si>
  <si>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</si>
  <si>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</si>
  <si>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</si>
  <si>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</si>
  <si>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</si>
  <si>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</si>
  <si>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</si>
  <si>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</si>
  <si>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</si>
  <si>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</si>
  <si>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</si>
  <si>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</si>
  <si>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</si>
  <si>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</si>
  <si>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</si>
  <si>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</si>
  <si>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</si>
  <si>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</si>
  <si>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</si>
  <si>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</si>
  <si>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</si>
  <si>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</si>
  <si>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</si>
  <si>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</si>
  <si>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</si>
  <si>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</si>
  <si>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</si>
  <si>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</si>
  <si>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</si>
  <si>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</si>
  <si>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</si>
  <si>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</si>
  <si>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</si>
  <si>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</si>
  <si>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</si>
  <si>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</si>
  <si>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</si>
  <si>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</si>
  <si>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</si>
  <si>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</si>
  <si>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</si>
  <si>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</si>
  <si>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</si>
  <si>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</si>
  <si>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</si>
  <si>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</si>
  <si>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</si>
  <si>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</si>
  <si>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</si>
  <si>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</si>
  <si>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</si>
  <si>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</si>
  <si>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</si>
  <si>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</si>
  <si>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</si>
  <si>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</si>
  <si>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</si>
  <si>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</si>
  <si>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</si>
  <si>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</si>
  <si>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</si>
  <si>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</si>
  <si>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</si>
  <si>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</si>
  <si>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</si>
  <si>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</si>
  <si>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</si>
  <si>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</si>
  <si>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</si>
  <si>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</si>
  <si>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</si>
  <si>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</si>
  <si>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</si>
  <si>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</si>
  <si>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</si>
  <si>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</si>
  <si>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</si>
  <si>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</si>
  <si>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</si>
  <si>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</si>
  <si>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</si>
  <si>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</si>
  <si>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</si>
  <si>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</si>
  <si>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</si>
  <si>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</si>
  <si>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</si>
  <si>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</si>
  <si>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</si>
  <si>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</si>
  <si>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</si>
  <si>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</si>
  <si>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</si>
  <si>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</si>
  <si>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</si>
  <si>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</si>
  <si>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</si>
  <si>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</si>
  <si>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</si>
  <si>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</si>
  <si>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</si>
  <si>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</si>
  <si>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</si>
  <si>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</si>
  <si>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</si>
  <si>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</si>
  <si>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</si>
  <si>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</si>
  <si>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</si>
  <si>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</si>
  <si>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</si>
  <si>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</si>
  <si>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</si>
  <si>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</si>
  <si>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</si>
  <si>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</si>
  <si>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</si>
  <si>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</si>
  <si>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</si>
  <si>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</si>
  <si>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</si>
  <si>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</si>
  <si>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</si>
  <si>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</si>
  <si>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</si>
  <si>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</si>
  <si>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</si>
  <si>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</si>
  <si>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</si>
  <si>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</si>
  <si>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</si>
  <si>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</si>
  <si>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</si>
  <si>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</si>
  <si>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</si>
  <si>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</si>
  <si>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</si>
  <si>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</si>
  <si>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</si>
  <si>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</si>
  <si>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</si>
  <si>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</si>
  <si>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</si>
  <si>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</si>
  <si>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</si>
  <si>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</si>
  <si>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</si>
  <si>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</si>
  <si>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</si>
  <si>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</si>
  <si>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</si>
  <si>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</si>
  <si>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</si>
  <si>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</si>
  <si>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</si>
  <si>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</si>
  <si>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</si>
  <si>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</si>
  <si>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</si>
  <si>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</si>
  <si>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</si>
  <si>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</si>
  <si>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</si>
  <si>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</si>
  <si>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</si>
  <si>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</si>
  <si>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</si>
  <si>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</si>
  <si>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</si>
  <si>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</si>
  <si>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</si>
  <si>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</si>
  <si>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</si>
  <si>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</si>
  <si>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</si>
  <si>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</si>
  <si>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</si>
  <si>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</si>
  <si>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</si>
  <si>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</si>
  <si>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</si>
  <si>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</si>
  <si>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</si>
  <si>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</si>
  <si>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</si>
  <si>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</si>
  <si>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</si>
  <si>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</si>
  <si>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</si>
  <si>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</si>
  <si>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</si>
  <si>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</si>
  <si>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</si>
  <si>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</si>
  <si>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</si>
  <si>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</si>
  <si>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</si>
  <si>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</si>
  <si>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</si>
  <si>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</si>
  <si>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</si>
  <si>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</si>
  <si>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</si>
  <si>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</si>
  <si>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</si>
  <si>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</si>
  <si>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</si>
  <si>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</si>
  <si>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</si>
  <si>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</si>
  <si>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</si>
  <si>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</si>
  <si>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</si>
  <si>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</si>
  <si>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</si>
  <si>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</si>
  <si>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</si>
  <si>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</si>
  <si>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</si>
  <si>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</si>
  <si>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</si>
  <si>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</si>
  <si>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</si>
  <si>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</si>
  <si>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</si>
  <si>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</si>
  <si>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</si>
  <si>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</si>
  <si>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</si>
  <si>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</si>
  <si>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</si>
  <si>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</si>
  <si>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</si>
  <si>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</si>
  <si>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</si>
  <si>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</si>
  <si>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</si>
  <si>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</si>
  <si>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</si>
  <si>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</si>
  <si>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</si>
  <si>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</si>
  <si>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</si>
  <si>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</si>
  <si>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</si>
  <si>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</si>
  <si>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</si>
  <si>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</si>
  <si>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</si>
  <si>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</si>
  <si>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</si>
  <si>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</si>
  <si>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</si>
  <si>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</si>
  <si>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</si>
  <si>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</si>
  <si>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</si>
  <si>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</si>
  <si>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</si>
  <si>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</si>
  <si>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</si>
  <si>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</si>
  <si>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</si>
  <si>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</si>
  <si>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</si>
  <si>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</si>
  <si>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</si>
  <si>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</si>
  <si>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</si>
  <si>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</si>
  <si>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</si>
  <si>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</si>
  <si>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</si>
  <si>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</si>
  <si>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</si>
  <si>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</si>
  <si>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</si>
  <si>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</si>
  <si>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</si>
  <si>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</si>
  <si>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</si>
  <si>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</si>
  <si>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</si>
  <si>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</si>
  <si>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</si>
  <si>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</si>
  <si>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</si>
  <si>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</si>
  <si>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</si>
  <si>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</si>
  <si>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</si>
  <si>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</si>
  <si>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</si>
  <si>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</si>
  <si>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</si>
  <si>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</si>
  <si>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</si>
  <si>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</si>
  <si>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</si>
  <si>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</si>
  <si>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</si>
  <si>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</si>
  <si>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</si>
  <si>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</si>
  <si>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</si>
  <si>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</si>
  <si>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</si>
  <si>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</si>
  <si>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</si>
  <si>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</si>
  <si>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</si>
  <si>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</si>
  <si>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</si>
  <si>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</si>
  <si>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</si>
  <si>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</si>
  <si>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</si>
  <si>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</si>
  <si>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</si>
  <si>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</si>
  <si>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</si>
  <si>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</si>
  <si>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</si>
  <si>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</si>
  <si>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</si>
  <si>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</si>
  <si>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</si>
  <si>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</si>
  <si>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</si>
  <si>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</si>
  <si>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</si>
  <si>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</si>
  <si>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</si>
  <si>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</si>
  <si>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</si>
  <si>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</si>
  <si>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</si>
  <si>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</si>
  <si>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</si>
  <si>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</si>
  <si>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</si>
  <si>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</si>
  <si>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</si>
  <si>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</si>
  <si>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</si>
  <si>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</si>
  <si>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</si>
  <si>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</si>
  <si>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</si>
  <si>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</si>
  <si>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</si>
  <si>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</si>
  <si>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</si>
  <si>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</si>
  <si>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</si>
  <si>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</si>
  <si>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</si>
  <si>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</si>
  <si>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</si>
  <si>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</si>
  <si>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</si>
  <si>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</si>
  <si>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</si>
  <si>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</si>
  <si>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</si>
  <si>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</si>
  <si>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</si>
  <si>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</si>
  <si>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</si>
  <si>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</si>
  <si>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</si>
  <si>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</si>
  <si>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</si>
  <si>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</si>
  <si>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</si>
  <si>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</si>
  <si>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</si>
  <si>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</si>
  <si>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</si>
  <si>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</si>
  <si>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</si>
  <si>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</si>
  <si>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</si>
  <si>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</si>
  <si>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</si>
  <si>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</si>
  <si>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</si>
  <si>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</si>
  <si>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</si>
  <si>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</si>
  <si>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</si>
  <si>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</si>
  <si>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</si>
  <si>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</si>
  <si>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</si>
  <si>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</si>
  <si>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</si>
  <si>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</si>
  <si>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</si>
  <si>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</si>
  <si>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</si>
  <si>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</si>
  <si>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</si>
  <si>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</si>
  <si>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</si>
  <si>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</si>
  <si>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</si>
  <si>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</si>
  <si>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</si>
  <si>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</si>
  <si>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</si>
  <si>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</si>
  <si>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</si>
  <si>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</si>
  <si>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</si>
  <si>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</si>
  <si>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</si>
  <si>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</si>
  <si>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</si>
  <si>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</si>
  <si>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</si>
  <si>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</si>
  <si>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</si>
  <si>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</si>
  <si>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</si>
  <si>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</si>
  <si>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</si>
  <si>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</si>
  <si>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</si>
  <si>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</si>
  <si>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</si>
  <si>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</si>
  <si>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</si>
  <si>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</si>
  <si>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</si>
  <si>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</si>
  <si>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</si>
  <si>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</si>
  <si>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</si>
  <si>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</si>
  <si>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</si>
  <si>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</si>
  <si>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</si>
  <si>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</si>
  <si>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</si>
  <si>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</si>
  <si>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</si>
  <si>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</si>
  <si>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</si>
  <si>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</si>
  <si>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</si>
  <si>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</si>
  <si>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</si>
  <si>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</si>
  <si>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</si>
  <si>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</si>
  <si>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</si>
  <si>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</si>
  <si>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</si>
  <si>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</si>
  <si>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</si>
  <si>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</si>
  <si>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</si>
  <si>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</si>
  <si>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</si>
  <si>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</si>
  <si>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</si>
  <si>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</si>
  <si>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</si>
  <si>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</si>
  <si>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</si>
  <si>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</si>
  <si>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</si>
  <si>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</si>
  <si>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</si>
  <si>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</si>
  <si>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</si>
  <si>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</si>
  <si>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</si>
  <si>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</si>
  <si>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</si>
  <si>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</si>
  <si>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</si>
  <si>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</si>
  <si>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</si>
  <si>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</si>
  <si>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</si>
  <si>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</si>
  <si>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</si>
  <si>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</si>
  <si>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</si>
  <si>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</si>
  <si>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</si>
  <si>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</si>
  <si>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</si>
  <si>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</si>
  <si>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</si>
  <si>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</si>
  <si>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</si>
  <si>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</si>
  <si>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</si>
  <si>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</si>
  <si>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</si>
  <si>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</si>
  <si>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</si>
  <si>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</si>
  <si>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</si>
  <si>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</si>
  <si>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</si>
  <si>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</si>
  <si>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</si>
  <si>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</si>
  <si>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</si>
  <si>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</si>
  <si>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</si>
  <si>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</si>
  <si>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</si>
  <si>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</si>
  <si>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</si>
  <si>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</si>
  <si>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</si>
  <si>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</si>
  <si>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</si>
  <si>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</si>
  <si>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</si>
  <si>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</si>
  <si>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</si>
  <si>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</si>
  <si>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</si>
  <si>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</si>
  <si>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</si>
  <si>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</si>
  <si>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</si>
  <si>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</si>
  <si>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</si>
  <si>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</si>
  <si>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</si>
  <si>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</si>
  <si>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</si>
  <si>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</si>
  <si>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</si>
  <si>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</si>
  <si>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</si>
  <si>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</si>
  <si>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</si>
  <si>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</si>
  <si>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</si>
  <si>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</si>
  <si>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</si>
  <si>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</si>
  <si>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</si>
  <si>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</si>
  <si>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</si>
  <si>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</si>
  <si>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</si>
  <si>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</si>
  <si>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</si>
  <si>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</si>
  <si>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</si>
  <si>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</si>
  <si>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</si>
  <si>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</si>
  <si>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</si>
  <si>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</si>
  <si>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</si>
  <si>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</si>
  <si>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</si>
  <si>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</si>
  <si>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</si>
  <si>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</si>
  <si>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</si>
  <si>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</si>
  <si>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</si>
  <si>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</si>
  <si>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</si>
  <si>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</si>
  <si>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</si>
  <si>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</si>
  <si>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</si>
  <si>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</si>
  <si>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</si>
  <si>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</si>
  <si>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</si>
  <si>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</si>
  <si>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</si>
  <si>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</si>
  <si>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</si>
  <si>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</si>
  <si>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</si>
  <si>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</si>
  <si>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</si>
  <si>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</si>
  <si>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</si>
  <si>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</si>
  <si>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</si>
  <si>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</si>
  <si>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</si>
  <si>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</si>
  <si>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</si>
  <si>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</si>
  <si>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</si>
  <si>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</si>
  <si>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</si>
  <si>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</si>
  <si>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</si>
  <si>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</si>
  <si>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</si>
  <si>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</si>
  <si>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</si>
  <si>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</si>
  <si>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</si>
  <si>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</si>
  <si>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</si>
  <si>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</si>
  <si>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</si>
  <si>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</si>
  <si>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</si>
  <si>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</si>
  <si>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</si>
  <si>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</si>
  <si>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</si>
  <si>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</si>
  <si>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</si>
  <si>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</si>
  <si>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</si>
  <si>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</si>
  <si>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</si>
  <si>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</si>
  <si>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</si>
  <si>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</si>
  <si>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</si>
  <si>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</si>
  <si>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</si>
  <si>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</si>
  <si>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</si>
  <si>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</si>
  <si>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</si>
  <si>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</si>
  <si>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</si>
  <si>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</si>
  <si>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</si>
  <si>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</si>
  <si>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</si>
  <si>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</si>
  <si>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</si>
  <si>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</si>
  <si>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</si>
  <si>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</si>
  <si>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</si>
  <si>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</si>
  <si>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</si>
  <si>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</si>
  <si>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</si>
  <si>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</si>
  <si>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</si>
  <si>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</si>
  <si>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</si>
  <si>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</si>
  <si>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</si>
  <si>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</si>
  <si>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</si>
  <si>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</si>
  <si>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</si>
  <si>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</si>
  <si>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</si>
  <si>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</si>
  <si>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</si>
  <si>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</si>
  <si>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</si>
  <si>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</si>
  <si>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</si>
  <si>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</si>
  <si>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</si>
  <si>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</si>
  <si>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</si>
  <si>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</si>
  <si>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</si>
  <si>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</si>
  <si>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</si>
  <si>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</si>
  <si>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</si>
  <si>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</si>
  <si>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</si>
  <si>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</si>
  <si>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</si>
  <si>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</si>
  <si>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</si>
  <si>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</si>
  <si>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</si>
  <si>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</si>
  <si>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</si>
  <si>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</si>
  <si>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</si>
  <si>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</si>
  <si>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</si>
  <si>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</si>
  <si>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</si>
  <si>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</si>
  <si>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</si>
  <si>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</si>
  <si>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</si>
  <si>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</si>
  <si>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</si>
  <si>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</si>
  <si>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</si>
  <si>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</si>
  <si>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</si>
  <si>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</si>
  <si>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</si>
  <si>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</si>
  <si>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</si>
  <si>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</si>
  <si>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</si>
  <si>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</si>
  <si>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</si>
  <si>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</si>
  <si>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</si>
  <si>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</si>
  <si>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</si>
  <si>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</si>
  <si>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</si>
  <si>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</si>
  <si>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</si>
  <si>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</si>
  <si>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</si>
  <si>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</si>
  <si>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</si>
  <si>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</si>
  <si>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</si>
  <si>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</si>
  <si>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</si>
  <si>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</si>
  <si>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</si>
  <si>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</si>
  <si>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</si>
  <si>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</si>
  <si>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</si>
  <si>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</si>
  <si>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</si>
  <si>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</si>
  <si>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</si>
  <si>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</si>
  <si>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</si>
  <si>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</si>
  <si>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</si>
  <si>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</si>
  <si>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</si>
  <si>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</si>
  <si>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</si>
  <si>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</si>
  <si>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</si>
  <si>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</si>
  <si>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</si>
  <si>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</si>
  <si>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</si>
  <si>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</si>
  <si>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</si>
  <si>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</si>
  <si>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</si>
  <si>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</si>
  <si>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</si>
  <si>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</si>
  <si>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</si>
  <si>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</si>
  <si>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</si>
  <si>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</si>
  <si>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</si>
  <si>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</si>
  <si>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</si>
  <si>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</si>
  <si>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</si>
  <si>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</si>
  <si>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</si>
  <si>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</si>
  <si>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</si>
  <si>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</si>
  <si>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</si>
  <si>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</si>
  <si>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</si>
  <si>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</si>
  <si>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</si>
  <si>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</si>
  <si>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</si>
  <si>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</si>
  <si>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</si>
  <si>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</si>
  <si>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</si>
  <si>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</si>
  <si>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</si>
  <si>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</si>
  <si>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</si>
  <si>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</si>
  <si>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</si>
  <si>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</si>
  <si>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</si>
  <si>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</si>
  <si>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</si>
  <si>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</si>
  <si>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</si>
  <si>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</si>
  <si>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</si>
  <si>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</si>
  <si>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</si>
  <si>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</si>
  <si>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</si>
  <si>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</si>
  <si>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</si>
  <si>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</si>
  <si>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</si>
  <si>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</si>
  <si>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</si>
  <si>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</si>
  <si>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</si>
  <si>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</si>
  <si>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</si>
  <si>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</si>
  <si>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</si>
  <si>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</si>
  <si>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</si>
  <si>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</si>
  <si>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</si>
  <si>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</si>
  <si>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</si>
  <si>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</si>
  <si>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</si>
  <si>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</si>
  <si>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</si>
  <si>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</si>
  <si>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</si>
  <si>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</si>
  <si>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</si>
  <si>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</si>
  <si>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</si>
  <si>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</si>
  <si>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</si>
  <si>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</si>
  <si>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</si>
  <si>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</si>
  <si>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</si>
  <si>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</si>
  <si>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</si>
  <si>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</si>
  <si>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</si>
  <si>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</si>
  <si>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</si>
  <si>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</si>
  <si>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</si>
  <si>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</si>
  <si>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</si>
  <si>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</si>
  <si>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</si>
  <si>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</si>
  <si>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</si>
  <si>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</si>
  <si>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</si>
  <si>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</si>
  <si>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</si>
  <si>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</si>
  <si>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</si>
  <si>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</si>
  <si>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</si>
  <si>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</si>
  <si>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</si>
  <si>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</si>
  <si>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</si>
  <si>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</si>
  <si>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</si>
  <si>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</si>
  <si>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</si>
  <si>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</si>
  <si>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</si>
  <si>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</si>
  <si>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</si>
  <si>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</si>
  <si>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</si>
  <si>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</si>
  <si>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</si>
  <si>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</si>
  <si>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</si>
  <si>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</si>
  <si>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</si>
  <si>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</si>
  <si>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</si>
  <si>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</si>
  <si>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</si>
  <si>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</si>
  <si>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</si>
  <si>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</si>
  <si>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</si>
  <si>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</si>
  <si>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</si>
  <si>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</si>
  <si>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</si>
  <si>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</si>
  <si>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</si>
  <si>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</si>
  <si>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</si>
  <si>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</si>
  <si>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</si>
  <si>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</si>
  <si>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</si>
  <si>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</si>
  <si>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</si>
  <si>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</si>
  <si>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</si>
  <si>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</si>
  <si>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</si>
  <si>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</si>
  <si>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</si>
  <si>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</si>
  <si>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</si>
  <si>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</si>
  <si>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</si>
  <si>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</si>
  <si>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</si>
  <si>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</si>
  <si>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</si>
  <si>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</si>
  <si>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</si>
  <si>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</si>
  <si>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</si>
  <si>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</si>
  <si>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</si>
  <si>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</si>
  <si>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</si>
  <si>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</si>
  <si>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</si>
  <si>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</si>
  <si>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</si>
  <si>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</si>
  <si>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</si>
  <si>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</si>
  <si>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</si>
  <si>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</si>
  <si>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</si>
  <si>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</si>
  <si>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</si>
  <si>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</si>
  <si>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</si>
  <si>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</si>
  <si>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</si>
  <si>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</si>
  <si>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</si>
  <si>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</si>
  <si>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</si>
  <si>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</si>
  <si>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</si>
  <si>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</si>
  <si>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</si>
  <si>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</si>
  <si>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</si>
  <si>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</si>
  <si>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</si>
  <si>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</si>
  <si>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</si>
  <si>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</si>
  <si>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</si>
  <si>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</si>
  <si>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</si>
  <si>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</si>
  <si>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</si>
  <si>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</si>
  <si>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</si>
  <si>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</si>
  <si>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</si>
  <si>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</si>
  <si>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</si>
  <si>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</si>
  <si>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</si>
  <si>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</si>
  <si>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</si>
  <si>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</si>
  <si>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</si>
  <si>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</si>
  <si>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</si>
  <si>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</si>
  <si>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</si>
  <si>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</si>
  <si>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</si>
  <si>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</si>
  <si>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</si>
  <si>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</si>
  <si>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</si>
  <si>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</si>
  <si>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</si>
  <si>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</si>
  <si>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</si>
  <si>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</si>
  <si>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</si>
  <si>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</si>
  <si>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</si>
  <si>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</si>
  <si>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</si>
  <si>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</si>
  <si>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</si>
  <si>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</si>
  <si>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</si>
  <si>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</si>
  <si>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</si>
  <si>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</si>
  <si>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</si>
  <si>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</si>
  <si>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</si>
  <si>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</si>
  <si>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</si>
  <si>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</si>
  <si>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</si>
  <si>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</si>
  <si>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</si>
  <si>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</si>
  <si>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</si>
  <si>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</si>
  <si>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</si>
  <si>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</si>
  <si>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</si>
  <si>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</si>
  <si>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</si>
  <si>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</si>
  <si>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</si>
  <si>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</si>
  <si>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</si>
  <si>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</si>
  <si>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</si>
  <si>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</si>
  <si>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</si>
  <si>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</si>
  <si>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</si>
  <si>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</si>
  <si>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</si>
  <si>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</si>
  <si>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</si>
  <si>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</si>
  <si>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</si>
  <si>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</si>
  <si>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</si>
  <si>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</si>
  <si>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</si>
  <si>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</si>
  <si>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</si>
  <si>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</si>
  <si>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</si>
  <si>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</si>
  <si>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</si>
  <si>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</si>
  <si>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</si>
  <si>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</si>
  <si>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</si>
  <si>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</si>
  <si>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</si>
  <si>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</si>
  <si>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</si>
  <si>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</si>
  <si>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</si>
  <si>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</si>
  <si>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</si>
  <si>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</si>
  <si>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</si>
  <si>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</si>
  <si>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</si>
  <si>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</si>
  <si>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</si>
  <si>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</si>
  <si>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</si>
  <si>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</si>
  <si>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</si>
  <si>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</si>
  <si>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</si>
  <si>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</si>
  <si>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</si>
  <si>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</si>
  <si>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</si>
  <si>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</si>
  <si>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</si>
  <si>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</si>
  <si>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</si>
  <si>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</si>
  <si>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</si>
  <si>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</si>
  <si>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</si>
  <si>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</si>
  <si>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</si>
  <si>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</si>
  <si>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</si>
  <si>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</si>
  <si>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</si>
  <si>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</si>
  <si>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</si>
  <si>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</si>
  <si>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</si>
  <si>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</si>
  <si>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</si>
  <si>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</si>
  <si>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</si>
  <si>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</si>
  <si>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</si>
  <si>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</si>
  <si>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</si>
  <si>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</si>
  <si>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</si>
  <si>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</si>
  <si>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</si>
  <si>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</si>
  <si>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</si>
  <si>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</si>
  <si>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</si>
  <si>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</si>
  <si>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</si>
  <si>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</si>
  <si>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</si>
  <si>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</si>
  <si>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</si>
  <si>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</si>
  <si>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</si>
  <si>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</si>
  <si>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</si>
  <si>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</si>
  <si>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</si>
  <si>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</si>
  <si>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</si>
  <si>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</si>
  <si>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</si>
  <si>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</si>
  <si>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</si>
  <si>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</si>
  <si>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</si>
  <si>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</si>
  <si>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</si>
  <si>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</si>
  <si>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</si>
  <si>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</si>
  <si>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</si>
  <si>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</si>
  <si>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</si>
  <si>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</si>
  <si>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</si>
  <si>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</si>
  <si>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</si>
  <si>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</si>
  <si>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</si>
  <si>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</si>
  <si>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</si>
  <si>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</si>
  <si>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</si>
  <si>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</si>
  <si>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</si>
  <si>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</si>
  <si>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</si>
  <si>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</si>
  <si>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</si>
  <si>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</si>
  <si>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</si>
  <si>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</si>
  <si>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</si>
  <si>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</si>
  <si>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</si>
  <si>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</si>
  <si>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</si>
  <si>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</si>
  <si>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</si>
  <si>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</si>
  <si>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</si>
  <si>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</si>
  <si>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</si>
  <si>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</si>
  <si>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</si>
  <si>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</si>
  <si>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</si>
  <si>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</si>
  <si>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</si>
  <si>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</si>
  <si>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</si>
  <si>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</si>
  <si>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</si>
  <si>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</si>
  <si>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</si>
  <si>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</si>
  <si>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</si>
  <si>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</si>
  <si>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</si>
  <si>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</si>
  <si>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</si>
  <si>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</si>
  <si>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</si>
  <si>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</si>
  <si>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</si>
  <si>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</si>
  <si>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</si>
  <si>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</si>
  <si>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</si>
  <si>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</si>
  <si>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</si>
  <si>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</si>
  <si>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</si>
  <si>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</si>
  <si>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</si>
  <si>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</si>
  <si>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</si>
  <si>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</si>
  <si>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</si>
  <si>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</si>
  <si>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</si>
  <si>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</si>
  <si>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</si>
  <si>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</si>
  <si>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</si>
  <si>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</si>
  <si>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</si>
  <si>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</si>
  <si>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</si>
  <si>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</si>
  <si>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</si>
  <si>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</si>
  <si>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</si>
  <si>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</si>
  <si>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</si>
  <si>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</si>
  <si>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</si>
  <si>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</si>
  <si>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</si>
  <si>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</si>
  <si>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</si>
  <si>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</si>
  <si>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</si>
  <si>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</si>
  <si>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</si>
  <si>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</si>
  <si>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</si>
  <si>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</si>
  <si>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</si>
  <si>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</si>
  <si>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</si>
  <si>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</si>
  <si>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</si>
  <si>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</si>
  <si>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</si>
  <si>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</si>
  <si>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</si>
  <si>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</si>
  <si>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</si>
  <si>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</si>
  <si>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</si>
  <si>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</si>
  <si>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</si>
  <si>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</si>
  <si>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</si>
  <si>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</si>
  <si>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</si>
  <si>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</si>
  <si>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</si>
  <si>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</si>
  <si>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</si>
  <si>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</si>
  <si>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</si>
  <si>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</si>
  <si>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</si>
  <si>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</si>
  <si>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</si>
  <si>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</si>
  <si>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</si>
  <si>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</si>
  <si>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</si>
  <si>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</si>
  <si>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</si>
  <si>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</si>
  <si>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</si>
  <si>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</si>
  <si>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</si>
  <si>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</si>
  <si>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</si>
  <si>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</si>
  <si>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</si>
  <si>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</si>
  <si>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</si>
  <si>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</si>
  <si>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</si>
  <si>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</si>
  <si>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</si>
  <si>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</si>
  <si>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</si>
  <si>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</si>
  <si>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</si>
  <si>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</si>
  <si>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</si>
  <si>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</si>
  <si>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</si>
  <si>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</si>
  <si>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</si>
  <si>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</si>
  <si>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</si>
  <si>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</si>
  <si>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</si>
  <si>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</si>
  <si>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</si>
  <si>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</si>
  <si>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</si>
  <si>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</si>
  <si>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</si>
  <si>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</si>
  <si>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</si>
  <si>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</si>
  <si>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</si>
  <si>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</si>
  <si>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</si>
  <si>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</si>
  <si>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</si>
  <si>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</si>
  <si>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</si>
  <si>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</si>
  <si>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</si>
  <si>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</si>
  <si>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</si>
  <si>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</si>
  <si>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</si>
  <si>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</si>
  <si>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</si>
  <si>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</si>
  <si>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</si>
  <si>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</si>
  <si>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</si>
  <si>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</si>
  <si>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</si>
  <si>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</si>
  <si>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</si>
  <si>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</si>
  <si>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</si>
  <si>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</si>
  <si>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</si>
  <si>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</si>
  <si>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</si>
  <si>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</si>
  <si>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</si>
  <si>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</si>
  <si>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</si>
  <si>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</si>
  <si>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</si>
  <si>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</si>
  <si>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</si>
  <si>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</si>
  <si>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</si>
  <si>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</si>
  <si>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</si>
  <si>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</si>
  <si>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</si>
  <si>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</si>
  <si>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</si>
  <si>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</si>
  <si>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</si>
  <si>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</si>
  <si>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</si>
  <si>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</si>
  <si>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</si>
  <si>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</si>
  <si>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</si>
  <si>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</si>
  <si>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</si>
  <si>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</si>
  <si>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</si>
  <si>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</si>
  <si>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</si>
  <si>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</si>
  <si>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</si>
  <si>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</si>
  <si>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</si>
  <si>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</si>
  <si>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</si>
  <si>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</si>
  <si>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</si>
  <si>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</si>
  <si>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</si>
  <si>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</si>
  <si>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</si>
  <si>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</si>
  <si>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</si>
  <si>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</si>
  <si>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</si>
  <si>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</si>
  <si>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</si>
  <si>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</si>
  <si>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</si>
  <si>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</si>
  <si>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</si>
  <si>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</si>
  <si>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</si>
  <si>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</si>
  <si>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</si>
  <si>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</si>
  <si>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</si>
  <si>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</si>
  <si>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</si>
  <si>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</si>
  <si>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</si>
  <si>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</si>
  <si>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</si>
  <si>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</si>
  <si>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</si>
  <si>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</si>
  <si>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</si>
  <si>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</si>
  <si>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</si>
  <si>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</si>
  <si>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</si>
  <si>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</si>
  <si>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</si>
  <si>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</si>
  <si>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</si>
  <si>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</si>
  <si>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</si>
  <si>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</si>
  <si>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</si>
  <si>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</si>
  <si>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</si>
  <si>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</si>
  <si>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</si>
  <si>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</si>
  <si>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</si>
  <si>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</si>
  <si>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</si>
  <si>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</si>
  <si>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</si>
  <si>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</si>
  <si>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</si>
  <si>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</si>
  <si>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</si>
  <si>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</si>
  <si>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</si>
  <si>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</si>
  <si>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</si>
  <si>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</si>
  <si>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</si>
  <si>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</si>
  <si>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</si>
  <si>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</si>
  <si>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</si>
  <si>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</si>
  <si>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</si>
  <si>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</si>
  <si>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</si>
  <si>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</si>
  <si>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</si>
  <si>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</si>
  <si>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</si>
  <si>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</si>
  <si>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</si>
  <si>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</si>
  <si>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</si>
  <si>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</si>
  <si>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</si>
  <si>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</si>
  <si>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</si>
  <si>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</si>
  <si>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</si>
  <si>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</si>
  <si>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</si>
  <si>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</si>
  <si>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</si>
  <si>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</si>
  <si>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</si>
  <si>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</si>
  <si>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</si>
  <si>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</si>
  <si>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</si>
  <si>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</si>
  <si>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</si>
  <si>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</si>
  <si>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</si>
  <si>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</si>
  <si>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</si>
  <si>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</si>
  <si>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</si>
  <si>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</si>
  <si>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</si>
  <si>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</si>
  <si>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</si>
  <si>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</si>
  <si>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</si>
  <si>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</si>
  <si>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</si>
  <si>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</si>
  <si>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</si>
  <si>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</si>
  <si>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</si>
  <si>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</si>
  <si>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</si>
  <si>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</si>
  <si>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</si>
  <si>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</si>
  <si>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</si>
  <si>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</si>
  <si>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</si>
  <si>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</si>
  <si>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</si>
  <si>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</si>
  <si>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</si>
  <si>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</si>
  <si>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</si>
  <si>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</si>
  <si>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</si>
  <si>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</si>
  <si>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</si>
  <si>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</si>
  <si>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</si>
  <si>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</si>
  <si>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</si>
  <si>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</si>
  <si>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</si>
  <si>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</si>
  <si>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</si>
  <si>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</si>
  <si>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</si>
  <si>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</si>
  <si>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</si>
  <si>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</si>
  <si>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</si>
  <si>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</si>
  <si>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</si>
  <si>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</si>
  <si>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</si>
  <si>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</si>
  <si>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</si>
  <si>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</si>
  <si>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</si>
  <si>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</si>
  <si>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</si>
  <si>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</si>
  <si>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</si>
  <si>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</si>
  <si>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</si>
  <si>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</si>
  <si>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</si>
  <si>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</si>
  <si>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</si>
  <si>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</si>
  <si>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</si>
  <si>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</si>
  <si>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</si>
  <si>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</si>
  <si>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</si>
  <si>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</si>
  <si>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</si>
  <si>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</si>
  <si>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</si>
  <si>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</si>
  <si>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</si>
  <si>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</si>
  <si>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</si>
  <si>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</si>
  <si>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</si>
  <si>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</si>
  <si>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</si>
  <si>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</si>
  <si>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</si>
  <si>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</si>
  <si>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</si>
  <si>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</si>
  <si>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</si>
  <si>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</si>
  <si>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</si>
  <si>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</si>
  <si>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</si>
  <si>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</si>
  <si>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</si>
  <si>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</si>
  <si>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</si>
  <si>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</si>
  <si>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</si>
  <si>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</si>
  <si>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</si>
  <si>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</si>
  <si>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</si>
  <si>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</si>
  <si>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</si>
  <si>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</si>
  <si>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</si>
  <si>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</si>
  <si>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</si>
  <si>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</si>
  <si>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</si>
  <si>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</si>
  <si>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</si>
  <si>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</si>
  <si>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</si>
  <si>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</si>
  <si>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</si>
  <si>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</si>
  <si>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</si>
  <si>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</si>
  <si>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</si>
  <si>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</si>
  <si>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</si>
  <si>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</si>
  <si>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</si>
  <si>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</si>
  <si>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</si>
  <si>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</si>
  <si>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</si>
  <si>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</si>
  <si>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</si>
  <si>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</si>
  <si>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</si>
  <si>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</si>
  <si>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</si>
  <si>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</si>
  <si>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</si>
  <si>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</si>
  <si>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</si>
  <si>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</si>
  <si>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</si>
  <si>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</si>
  <si>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</si>
  <si>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</si>
  <si>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</si>
  <si>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</si>
  <si>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</si>
  <si>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</si>
  <si>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</si>
  <si>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</si>
  <si>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</si>
  <si>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</si>
  <si>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</si>
  <si>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</si>
  <si>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</si>
  <si>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</si>
  <si>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</si>
  <si>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</si>
  <si>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</si>
  <si>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</si>
  <si>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</si>
  <si>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</si>
  <si>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</si>
  <si>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</si>
  <si>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</si>
  <si>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</si>
  <si>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</si>
  <si>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</si>
  <si>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</si>
  <si>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</si>
  <si>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</si>
  <si>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</si>
  <si>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</si>
  <si>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</si>
  <si>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</si>
  <si>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</si>
  <si>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</si>
  <si>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</si>
  <si>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</si>
  <si>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</si>
  <si>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</si>
  <si>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</si>
  <si>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</si>
  <si>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</si>
  <si>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</si>
  <si>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</si>
  <si>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</si>
  <si>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</si>
  <si>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</si>
  <si>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</si>
  <si>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</si>
  <si>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</si>
  <si>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</si>
  <si>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</si>
  <si>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</si>
  <si>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</si>
  <si>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</si>
  <si>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</si>
  <si>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</si>
  <si>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</si>
  <si>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</si>
  <si>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</si>
  <si>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</si>
  <si>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</si>
  <si>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</si>
  <si>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</si>
  <si>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</si>
  <si>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</si>
  <si>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</si>
  <si>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</si>
  <si>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</si>
  <si>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</si>
  <si>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</si>
  <si>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</si>
  <si>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</si>
  <si>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</si>
  <si>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</si>
  <si>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</si>
  <si>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</si>
  <si>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</si>
  <si>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</si>
  <si>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</si>
  <si>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</si>
  <si>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</si>
  <si>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</si>
  <si>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</si>
  <si>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</si>
  <si>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</si>
  <si>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</si>
  <si>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</si>
  <si>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</si>
  <si>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</si>
  <si>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</si>
  <si>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</si>
  <si>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</si>
  <si>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</si>
  <si>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</si>
  <si>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</si>
  <si>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</si>
  <si>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</si>
  <si>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</si>
  <si>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</si>
  <si>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</si>
  <si>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</si>
  <si>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</si>
  <si>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</si>
  <si>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</si>
  <si>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</si>
  <si>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</si>
  <si>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</si>
  <si>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</si>
  <si>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</si>
  <si>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</si>
  <si>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</si>
  <si>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</si>
  <si>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</si>
  <si>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</si>
  <si>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</si>
  <si>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</si>
  <si>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</si>
  <si>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</si>
  <si>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</si>
  <si>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</si>
  <si>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</si>
  <si>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</si>
  <si>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</si>
  <si>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</si>
  <si>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</si>
  <si>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</si>
  <si>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</si>
  <si>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</si>
  <si>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</si>
  <si>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</si>
  <si>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</si>
  <si>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</si>
  <si>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</si>
  <si>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</si>
  <si>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</si>
  <si>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</si>
  <si>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</si>
  <si>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</si>
  <si>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</si>
  <si>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</si>
  <si>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</si>
  <si>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</si>
  <si>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</si>
  <si>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</si>
  <si>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</si>
  <si>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</si>
  <si>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</si>
  <si>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</si>
  <si>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</si>
  <si>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</si>
  <si>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</si>
  <si>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</si>
  <si>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</si>
  <si>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</si>
  <si>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</si>
  <si>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</si>
  <si>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</si>
  <si>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</si>
  <si>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</si>
  <si>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</si>
  <si>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</si>
  <si>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</si>
  <si>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</si>
  <si>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</si>
  <si>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</si>
  <si>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</si>
  <si>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</si>
  <si>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</si>
  <si>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</si>
  <si>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</si>
  <si>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</si>
  <si>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</si>
  <si>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</si>
  <si>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</si>
  <si>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</si>
  <si>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</si>
  <si>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</si>
  <si>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</si>
  <si>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</si>
  <si>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</si>
  <si>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</si>
  <si>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</si>
  <si>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</si>
  <si>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</si>
  <si>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</si>
  <si>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</si>
  <si>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</si>
  <si>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</si>
  <si>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</si>
  <si>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</si>
  <si>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</si>
  <si>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</si>
  <si>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</si>
  <si>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</si>
  <si>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</si>
  <si>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</si>
  <si>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</si>
  <si>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</si>
  <si>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</si>
  <si>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</si>
  <si>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</si>
  <si>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</si>
  <si>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</si>
  <si>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</si>
  <si>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</si>
  <si>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</si>
  <si>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</si>
  <si>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</si>
  <si>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</si>
  <si>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</si>
  <si>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</si>
  <si>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</si>
  <si>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</si>
  <si>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</si>
  <si>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</si>
  <si>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</si>
  <si>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</si>
  <si>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</si>
  <si>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</si>
  <si>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</si>
  <si>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</si>
  <si>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</si>
  <si>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</si>
  <si>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</si>
  <si>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</si>
  <si>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</si>
  <si>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</si>
  <si>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</si>
  <si>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</si>
  <si>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</si>
  <si>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</si>
  <si>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</si>
  <si>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</si>
  <si>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</si>
  <si>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</si>
  <si>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</si>
  <si>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</si>
  <si>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</si>
  <si>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</si>
  <si>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</si>
  <si>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</si>
  <si>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</si>
  <si>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</si>
  <si>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</si>
  <si>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</si>
  <si>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</si>
  <si>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</si>
  <si>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</si>
  <si>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</si>
  <si>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</si>
  <si>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</si>
  <si>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</si>
  <si>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</si>
  <si>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</si>
  <si>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</si>
  <si>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</si>
  <si>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</si>
  <si>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</si>
  <si>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</si>
  <si>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</si>
  <si>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</si>
  <si>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</si>
  <si>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</si>
  <si>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</si>
  <si>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</si>
  <si>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</si>
  <si>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</si>
  <si>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</si>
  <si>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</si>
  <si>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</si>
  <si>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</si>
  <si>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</si>
  <si>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</si>
  <si>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</si>
  <si>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</si>
  <si>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</si>
  <si>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</si>
  <si>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</si>
  <si>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</si>
  <si>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</si>
  <si>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</si>
  <si>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</si>
  <si>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</si>
  <si>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</si>
  <si>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</si>
  <si>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</si>
  <si>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</si>
  <si>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</si>
  <si>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</si>
  <si>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</si>
  <si>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</si>
  <si>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</si>
  <si>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</si>
  <si>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</si>
  <si>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</si>
  <si>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</si>
  <si>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</si>
  <si>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</si>
  <si>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</si>
  <si>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</si>
  <si>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</si>
  <si>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</si>
  <si>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</si>
  <si>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</si>
  <si>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</si>
  <si>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</si>
  <si>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</si>
  <si>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</si>
  <si>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</si>
  <si>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</si>
  <si>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</si>
  <si>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</si>
  <si>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</si>
  <si>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</si>
  <si>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</si>
  <si>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</si>
  <si>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</si>
  <si>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</si>
  <si>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</si>
  <si>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</si>
  <si>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</si>
  <si>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</si>
  <si>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</si>
  <si>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</si>
  <si>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</si>
  <si>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</si>
  <si>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</si>
  <si>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</si>
  <si>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</si>
  <si>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</si>
  <si>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</si>
  <si>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</si>
  <si>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</si>
  <si>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</si>
  <si>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</si>
  <si>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</si>
  <si>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</si>
  <si>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</si>
  <si>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</si>
  <si>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</si>
  <si>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</si>
  <si>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</si>
  <si>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</si>
  <si>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</si>
  <si>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</si>
  <si>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</si>
  <si>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</si>
  <si>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</si>
  <si>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</si>
  <si>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</si>
  <si>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</si>
  <si>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</si>
  <si>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</si>
  <si>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</si>
  <si>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</si>
  <si>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</si>
  <si>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</si>
  <si>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</si>
  <si>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</si>
  <si>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</si>
  <si>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</si>
  <si>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</si>
  <si>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</si>
  <si>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</si>
  <si>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</si>
  <si>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</si>
  <si>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</si>
  <si>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</si>
  <si>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</si>
  <si>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</si>
  <si>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</si>
  <si>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</si>
  <si>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</si>
  <si>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</si>
  <si>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</si>
  <si>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</si>
  <si>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</si>
  <si>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</si>
  <si>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</si>
  <si>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</si>
  <si>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</si>
  <si>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</si>
  <si>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</si>
  <si>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</si>
  <si>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</si>
  <si>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</si>
  <si>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</si>
  <si>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</si>
  <si>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</si>
  <si>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</si>
  <si>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</si>
  <si>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</si>
  <si>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</si>
  <si>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</si>
  <si>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</si>
  <si>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</si>
  <si>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</si>
  <si>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</si>
  <si>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</si>
  <si>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</si>
  <si>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</si>
  <si>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</si>
  <si>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</si>
  <si>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</si>
  <si>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</si>
  <si>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</si>
  <si>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</si>
  <si>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</si>
  <si>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</si>
  <si>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</si>
  <si>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</si>
  <si>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</si>
  <si>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</si>
  <si>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</si>
  <si>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</si>
  <si>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</si>
  <si>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</si>
  <si>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</si>
  <si>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</si>
  <si>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</si>
  <si>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</si>
  <si>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</si>
  <si>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</si>
  <si>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</si>
  <si>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</si>
  <si>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</si>
  <si>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</si>
  <si>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</si>
  <si>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</si>
  <si>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</si>
  <si>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</si>
  <si>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</si>
  <si>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</si>
  <si>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</si>
  <si>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</si>
  <si>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</si>
  <si>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</si>
  <si>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</si>
  <si>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</si>
  <si>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</si>
  <si>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</si>
  <si>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</si>
  <si>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</si>
  <si>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</si>
  <si>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</si>
  <si>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</si>
  <si>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</si>
  <si>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</si>
  <si>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</si>
  <si>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</si>
  <si>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</si>
  <si>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</si>
  <si>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</si>
  <si>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</si>
  <si>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</si>
  <si>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</si>
  <si>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</si>
  <si>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</si>
  <si>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</si>
  <si>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</si>
  <si>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</si>
  <si>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</si>
  <si>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</si>
  <si>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</si>
  <si>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</si>
  <si>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</si>
  <si>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</si>
  <si>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</si>
  <si>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</si>
  <si>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</si>
  <si>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</si>
  <si>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</si>
  <si>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</si>
  <si>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</si>
  <si>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</si>
  <si>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</si>
  <si>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</si>
  <si>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</si>
  <si>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</si>
  <si>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</si>
  <si>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</si>
  <si>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</si>
  <si>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</si>
  <si>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</si>
  <si>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</si>
  <si>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</si>
  <si>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</si>
  <si>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</si>
  <si>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</si>
  <si>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</si>
  <si>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</si>
  <si>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</si>
  <si>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</si>
  <si>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</si>
  <si>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</si>
  <si>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</si>
  <si>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</si>
  <si>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</si>
  <si>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</si>
  <si>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</si>
  <si>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</si>
  <si>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</si>
  <si>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</si>
  <si>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</si>
  <si>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</si>
  <si>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</si>
  <si>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</si>
  <si>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</si>
  <si>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</si>
  <si>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</si>
  <si>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</si>
  <si>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</si>
  <si>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</si>
  <si>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</si>
  <si>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</si>
  <si>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</si>
  <si>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</si>
  <si>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</si>
  <si>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</si>
  <si>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</si>
  <si>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</si>
  <si>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</si>
  <si>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</si>
  <si>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</si>
  <si>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</si>
  <si>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</si>
  <si>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</si>
  <si>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</si>
  <si>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</si>
  <si>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</si>
  <si>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</si>
  <si>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</si>
  <si>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</si>
  <si>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</si>
  <si>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</si>
  <si>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</si>
  <si>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</si>
  <si>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</si>
  <si>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</si>
  <si>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</si>
  <si>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</si>
  <si>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</si>
  <si>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</si>
  <si>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</si>
  <si>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</si>
  <si>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</si>
  <si>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</si>
  <si>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</si>
  <si>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</si>
  <si>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</si>
  <si>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</si>
  <si>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</si>
  <si>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</si>
  <si>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</si>
  <si>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</si>
  <si>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</si>
  <si>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</si>
  <si>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</si>
  <si>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</si>
  <si>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</si>
  <si>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</si>
  <si>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</si>
  <si>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</si>
  <si>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</si>
  <si>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</si>
  <si>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</si>
  <si>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</si>
  <si>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</si>
  <si>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</si>
  <si>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</si>
  <si>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</si>
  <si>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</si>
  <si>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</si>
  <si>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</si>
  <si>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</si>
  <si>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</si>
  <si>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</si>
  <si>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</si>
  <si>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</si>
  <si>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</si>
  <si>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</si>
  <si>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</si>
  <si>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</si>
  <si>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</si>
  <si>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</si>
  <si>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</si>
  <si>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</si>
  <si>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</si>
  <si>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</si>
  <si>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</si>
  <si>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</si>
  <si>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</si>
  <si>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</si>
  <si>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</si>
  <si>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</si>
  <si>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</si>
  <si>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</si>
  <si>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</si>
  <si>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</si>
  <si>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</si>
  <si>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</si>
  <si>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</si>
  <si>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</si>
  <si>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</si>
  <si>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</si>
  <si>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</si>
  <si>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</si>
  <si>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</si>
  <si>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</si>
  <si>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</si>
  <si>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</si>
  <si>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</si>
  <si>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</si>
  <si>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</si>
  <si>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</si>
  <si>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</si>
  <si>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</si>
  <si>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</si>
  <si>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</si>
  <si>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</si>
  <si>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</si>
  <si>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</si>
  <si>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</si>
  <si>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</si>
  <si>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</si>
  <si>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</si>
  <si>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</si>
  <si>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</si>
  <si>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</si>
  <si>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</si>
  <si>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</si>
  <si>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</si>
  <si>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</si>
  <si>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</si>
  <si>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</si>
  <si>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</si>
  <si>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</si>
  <si>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</si>
  <si>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</si>
  <si>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</si>
  <si>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</si>
  <si>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</si>
  <si>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</si>
  <si>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</si>
  <si>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</si>
  <si>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</si>
  <si>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</si>
  <si>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</si>
  <si>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</si>
  <si>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</si>
  <si>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</si>
  <si>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</si>
  <si>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</si>
  <si>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</si>
  <si>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</si>
  <si>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</si>
  <si>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</si>
  <si>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</si>
  <si>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</si>
  <si>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</si>
  <si>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</si>
  <si>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</si>
  <si>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</si>
  <si>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</si>
  <si>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</si>
  <si>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</si>
  <si>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</si>
  <si>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</si>
  <si>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</si>
  <si>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</si>
  <si>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</si>
  <si>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</si>
  <si>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</si>
  <si>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</si>
  <si>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</si>
  <si>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</si>
  <si>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</si>
  <si>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</si>
  <si>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</si>
  <si>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</si>
  <si>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</si>
  <si>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</si>
  <si>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</si>
  <si>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</si>
  <si>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</si>
  <si>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</si>
  <si>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</si>
  <si>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</si>
  <si>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</si>
  <si>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</si>
  <si>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</si>
  <si>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</si>
  <si>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</si>
  <si>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</si>
  <si>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</si>
  <si>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</si>
  <si>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</si>
  <si>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</si>
  <si>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</si>
  <si>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</si>
  <si>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</si>
  <si>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</si>
  <si>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</si>
  <si>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</si>
  <si>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</si>
  <si>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</si>
  <si>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</si>
  <si>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</si>
  <si>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</si>
  <si>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</si>
  <si>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</si>
  <si>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</si>
  <si>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</si>
  <si>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</si>
  <si>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</si>
  <si>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</si>
  <si>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</si>
  <si>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</si>
  <si>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</si>
  <si>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</si>
  <si>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</si>
  <si>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</si>
  <si>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</si>
  <si>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</si>
  <si>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</si>
  <si>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</si>
  <si>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</si>
  <si>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</si>
  <si>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</si>
  <si>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</si>
  <si>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</si>
  <si>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</si>
  <si>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</si>
  <si>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</si>
  <si>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</si>
  <si>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</si>
  <si>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</si>
  <si>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</si>
  <si>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</si>
  <si>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</si>
  <si>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</si>
  <si>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</si>
  <si>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</si>
  <si>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</si>
  <si>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</si>
  <si>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</si>
  <si>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</si>
  <si>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</si>
  <si>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</si>
  <si>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</si>
  <si>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</si>
  <si>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</si>
  <si>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</si>
  <si>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</si>
  <si>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</si>
  <si>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</si>
  <si>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</si>
  <si>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</si>
  <si>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</si>
  <si>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</si>
  <si>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</si>
  <si>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</si>
  <si>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</si>
  <si>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</si>
  <si>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</si>
  <si>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</si>
  <si>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</si>
  <si>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</si>
  <si>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</si>
  <si>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</si>
  <si>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</si>
  <si>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</si>
  <si>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</si>
  <si>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</si>
  <si>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</si>
  <si>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</si>
  <si>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</si>
  <si>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</si>
  <si>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</si>
  <si>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</si>
  <si>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</si>
  <si>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</si>
  <si>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</si>
  <si>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</si>
  <si>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</si>
  <si>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</si>
  <si>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</si>
  <si>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</si>
  <si>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</si>
  <si>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</si>
  <si>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</si>
  <si>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</si>
  <si>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</si>
  <si>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</si>
  <si>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</si>
  <si>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</si>
  <si>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</si>
  <si>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</si>
  <si>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</si>
  <si>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</si>
  <si>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</si>
  <si>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</si>
  <si>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</si>
  <si>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</si>
  <si>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</si>
  <si>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</si>
  <si>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</si>
  <si>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</si>
  <si>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</si>
  <si>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</si>
  <si>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</si>
  <si>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</si>
  <si>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</si>
  <si>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</si>
  <si>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</si>
  <si>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</si>
  <si>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</si>
  <si>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</si>
  <si>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</si>
  <si>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</si>
  <si>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</si>
  <si>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</si>
  <si>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</si>
  <si>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</si>
  <si>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</si>
  <si>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</si>
  <si>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</si>
  <si>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</si>
  <si>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</si>
  <si>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</si>
  <si>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</si>
  <si>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</si>
  <si>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</si>
  <si>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</si>
  <si>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</si>
  <si>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</si>
  <si>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</si>
  <si>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</si>
  <si>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</si>
  <si>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</si>
  <si>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</si>
  <si>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</si>
  <si>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</si>
  <si>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</si>
  <si>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</si>
  <si>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</si>
  <si>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</si>
  <si>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</si>
  <si>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</si>
  <si>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</si>
  <si>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</si>
  <si>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</si>
  <si>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</si>
  <si>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</si>
  <si>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</si>
  <si>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</si>
  <si>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</si>
  <si>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</si>
  <si>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</si>
  <si>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</si>
  <si>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</si>
  <si>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</si>
  <si>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</si>
  <si>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</si>
  <si>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</si>
  <si>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</si>
  <si>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</si>
  <si>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</si>
  <si>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</si>
  <si>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</si>
  <si>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</si>
  <si>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</si>
  <si>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</si>
  <si>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</si>
  <si>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</si>
  <si>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</si>
  <si>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</si>
  <si>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</si>
  <si>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</si>
  <si>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</si>
  <si>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</si>
  <si>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</si>
  <si>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</si>
  <si>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</si>
  <si>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</si>
  <si>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</si>
  <si>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</si>
  <si>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</si>
  <si>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</si>
  <si>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</si>
  <si>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</si>
  <si>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</si>
  <si>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</si>
  <si>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</si>
  <si>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</si>
  <si>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</si>
  <si>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</si>
  <si>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</si>
  <si>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</si>
  <si>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</si>
  <si>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</si>
  <si>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</si>
  <si>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</si>
  <si>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</si>
  <si>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</si>
  <si>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</si>
  <si>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</si>
  <si>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</si>
  <si>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</si>
  <si>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</si>
  <si>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</si>
  <si>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</si>
  <si>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</si>
  <si>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</si>
  <si>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</si>
  <si>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</si>
  <si>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</si>
  <si>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</si>
  <si>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</si>
  <si>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</si>
  <si>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</si>
  <si>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</si>
  <si>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</si>
  <si>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</si>
  <si>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</si>
  <si>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</si>
  <si>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</si>
  <si>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</si>
  <si>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</si>
  <si>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</si>
  <si>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</si>
  <si>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</si>
  <si>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</si>
  <si>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</si>
  <si>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</si>
  <si>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</si>
  <si>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</si>
  <si>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</si>
  <si>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</si>
  <si>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</si>
  <si>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</si>
  <si>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</si>
  <si>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</si>
  <si>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</si>
  <si>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</si>
  <si>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</si>
  <si>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</si>
  <si>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</si>
  <si>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</si>
  <si>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</si>
  <si>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</si>
  <si>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</si>
  <si>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</si>
  <si>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</si>
  <si>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</si>
  <si>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</si>
  <si>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</si>
  <si>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</si>
  <si>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</si>
  <si>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</si>
  <si>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</si>
  <si>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</si>
  <si>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</si>
  <si>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</si>
  <si>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</si>
  <si>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</si>
  <si>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</si>
  <si>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</si>
  <si>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</si>
  <si>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</si>
  <si>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</si>
  <si>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</si>
  <si>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</si>
  <si>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</si>
  <si>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</si>
  <si>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</si>
  <si>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</si>
  <si>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</si>
  <si>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</si>
  <si>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</si>
  <si>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</si>
  <si>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</si>
  <si>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</si>
  <si>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</si>
  <si>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</si>
  <si>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</si>
  <si>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</si>
  <si>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</si>
  <si>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</si>
  <si>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</si>
  <si>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</si>
  <si>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</si>
  <si>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</si>
  <si>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</si>
  <si>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</si>
  <si>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</si>
  <si>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</si>
  <si>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</si>
  <si>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</si>
  <si>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</si>
  <si>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</si>
  <si>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</si>
  <si>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</si>
  <si>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</si>
  <si>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</si>
  <si>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</si>
  <si>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</si>
  <si>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</si>
  <si>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</si>
  <si>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</si>
  <si>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</si>
  <si>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</si>
  <si>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</si>
  <si>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</si>
  <si>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</si>
  <si>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</si>
  <si>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</si>
  <si>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</si>
  <si>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</si>
  <si>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</si>
  <si>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</si>
  <si>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</si>
  <si>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</si>
  <si>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</si>
  <si>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</si>
  <si>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</si>
  <si>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</si>
  <si>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</si>
  <si>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</si>
  <si>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</si>
  <si>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</si>
  <si>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</si>
  <si>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</si>
  <si>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</si>
  <si>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</si>
  <si>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</si>
  <si>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</si>
  <si>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</si>
  <si>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</si>
  <si>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</si>
  <si>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</si>
  <si>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</si>
  <si>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</si>
  <si>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</si>
  <si>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</si>
  <si>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</si>
  <si>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</si>
  <si>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</si>
  <si>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</si>
  <si>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</si>
  <si>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</si>
  <si>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</si>
  <si>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</si>
  <si>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</si>
  <si>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</si>
  <si>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</si>
  <si>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</si>
  <si>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</si>
  <si>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</si>
  <si>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</si>
  <si>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</si>
  <si>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</si>
  <si>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</si>
  <si>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</si>
  <si>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</si>
  <si>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</si>
  <si>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</si>
  <si>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</si>
  <si>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</si>
  <si>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</si>
  <si>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</si>
  <si>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</si>
  <si>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</si>
  <si>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</si>
  <si>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</si>
  <si>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</si>
  <si>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</si>
  <si>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</si>
  <si>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</si>
  <si>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</si>
  <si>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</si>
  <si>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</si>
  <si>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</si>
  <si>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</si>
  <si>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</si>
  <si>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</si>
  <si>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</si>
  <si>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</si>
  <si>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</si>
  <si>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</si>
  <si>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</si>
  <si>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</si>
  <si>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</si>
  <si>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</si>
  <si>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</si>
  <si>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</si>
  <si>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</si>
  <si>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</si>
  <si>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</si>
  <si>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</si>
  <si>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</si>
  <si>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</si>
  <si>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</si>
  <si>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</si>
  <si>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</si>
  <si>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</si>
  <si>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</si>
  <si>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</si>
  <si>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</si>
  <si>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</si>
  <si>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</si>
  <si>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</si>
  <si>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</si>
  <si>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</si>
  <si>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</si>
  <si>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</si>
  <si>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</si>
  <si>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</si>
  <si>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</si>
  <si>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</si>
  <si>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</si>
  <si>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</si>
  <si>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</si>
  <si>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</si>
  <si>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</si>
  <si>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</si>
  <si>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</si>
  <si>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</si>
  <si>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</si>
  <si>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</si>
  <si>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</si>
  <si>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</si>
  <si>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</si>
  <si>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</si>
  <si>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</si>
  <si>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</si>
  <si>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</si>
  <si>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</si>
  <si>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</si>
  <si>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</si>
  <si>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</si>
  <si>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</si>
  <si>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</si>
  <si>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</si>
  <si>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</si>
  <si>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</si>
  <si>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</si>
  <si>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</si>
  <si>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</si>
  <si>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</si>
  <si>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</si>
  <si>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</si>
  <si>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</si>
  <si>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</si>
  <si>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</si>
  <si>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</si>
  <si>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</si>
  <si>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</si>
  <si>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</si>
  <si>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</si>
  <si>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</si>
  <si>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</si>
  <si>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</si>
  <si>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</si>
  <si>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</si>
  <si>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</si>
  <si>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</si>
  <si>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</si>
  <si>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</si>
  <si>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</si>
  <si>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</si>
  <si>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</si>
  <si>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</si>
  <si>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</si>
  <si>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</si>
  <si>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</si>
  <si>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</si>
  <si>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</si>
  <si>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</si>
  <si>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</si>
  <si>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</si>
  <si>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</si>
  <si>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</si>
  <si>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</si>
  <si>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</si>
  <si>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</si>
  <si>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</si>
  <si>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</si>
  <si>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</si>
  <si>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</si>
  <si>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</si>
  <si>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</si>
  <si>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</si>
  <si>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</si>
  <si>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</si>
  <si>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</si>
  <si>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</si>
  <si>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</si>
  <si>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</si>
  <si>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</si>
  <si>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</si>
  <si>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</si>
  <si>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</si>
  <si>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</si>
  <si>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</si>
  <si>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</si>
  <si>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</si>
  <si>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</si>
  <si>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</si>
  <si>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</si>
  <si>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</si>
  <si>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</si>
  <si>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</si>
  <si>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</si>
  <si>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</si>
  <si>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</si>
  <si>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</si>
  <si>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</si>
  <si>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</si>
  <si>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</si>
  <si>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</si>
  <si>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</si>
  <si>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</si>
  <si>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</si>
  <si>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</si>
  <si>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</si>
  <si>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</si>
  <si>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</si>
  <si>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</si>
  <si>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</si>
  <si>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</si>
  <si>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</si>
  <si>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</si>
  <si>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</si>
  <si>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</si>
  <si>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</si>
  <si>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</si>
  <si>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</si>
  <si>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</si>
  <si>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</si>
  <si>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</si>
  <si>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</si>
  <si>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</si>
  <si>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</si>
  <si>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</si>
  <si>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</si>
  <si>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</si>
  <si>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</si>
  <si>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</si>
  <si>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</si>
  <si>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</si>
  <si>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</si>
  <si>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</si>
  <si>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</si>
  <si>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</si>
  <si>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</si>
  <si>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</si>
  <si>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</si>
  <si>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</si>
  <si>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</si>
  <si>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</si>
  <si>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</si>
  <si>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</si>
  <si>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</si>
  <si>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</si>
  <si>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</si>
  <si>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</si>
  <si>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</si>
  <si>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</si>
  <si>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</si>
  <si>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</si>
  <si>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</si>
  <si>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</si>
  <si>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</si>
  <si>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</si>
  <si>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</si>
  <si>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</si>
  <si>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</si>
  <si>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</si>
  <si>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</si>
  <si>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</si>
  <si>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</si>
  <si>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</si>
  <si>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</si>
  <si>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</si>
  <si>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</si>
  <si>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</si>
  <si>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</si>
  <si>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</si>
  <si>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</si>
  <si>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</si>
  <si>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</si>
  <si>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</si>
  <si>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</si>
  <si>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</si>
  <si>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</si>
  <si>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</si>
  <si>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</si>
  <si>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</si>
  <si>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</si>
  <si>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</si>
  <si>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</si>
  <si>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</si>
  <si>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</si>
  <si>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</si>
  <si>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</si>
  <si>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</si>
  <si>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</si>
  <si>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</si>
  <si>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</si>
  <si>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</si>
  <si>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</si>
  <si>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</si>
  <si>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</si>
  <si>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</si>
  <si>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</si>
  <si>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</si>
  <si>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</si>
  <si>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</si>
  <si>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</si>
  <si>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</si>
  <si>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</si>
  <si>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</si>
  <si>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</si>
  <si>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</si>
  <si>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</si>
  <si>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</si>
  <si>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</si>
  <si>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</si>
  <si>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</si>
  <si>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</si>
  <si>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</si>
  <si>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</si>
  <si>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</si>
  <si>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</si>
  <si>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</si>
  <si>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</si>
  <si>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</si>
  <si>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</si>
  <si>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</si>
  <si>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</si>
  <si>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</si>
  <si>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</si>
  <si>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</si>
  <si>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</si>
  <si>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</si>
  <si>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</si>
  <si>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</si>
  <si>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</si>
  <si>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</si>
  <si>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</si>
  <si>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</si>
  <si>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</si>
  <si>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</si>
  <si>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</si>
  <si>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</si>
  <si>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</si>
  <si>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</si>
  <si>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</si>
  <si>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</si>
  <si>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</si>
  <si>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</si>
  <si>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</si>
  <si>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</si>
  <si>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</si>
  <si>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</si>
  <si>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</si>
  <si>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</si>
  <si>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</si>
  <si>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</si>
  <si>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</si>
  <si>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</si>
  <si>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</si>
  <si>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</si>
  <si>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</si>
  <si>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</si>
  <si>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</si>
  <si>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</si>
  <si>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</si>
  <si>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</si>
  <si>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</si>
  <si>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</si>
  <si>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</si>
  <si>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</si>
  <si>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</si>
  <si>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</si>
  <si>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</si>
  <si>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</si>
  <si>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</si>
  <si>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</si>
  <si>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</si>
  <si>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</si>
  <si>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</si>
  <si>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</si>
  <si>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</si>
  <si>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</si>
  <si>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</si>
  <si>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</si>
  <si>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</si>
  <si>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</si>
  <si>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</si>
  <si>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</si>
  <si>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</si>
  <si>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</si>
  <si>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</si>
  <si>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</si>
  <si>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</si>
  <si>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</si>
  <si>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</si>
  <si>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</si>
  <si>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</si>
  <si>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</si>
  <si>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</si>
  <si>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</si>
  <si>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</si>
  <si>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</si>
  <si>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</si>
  <si>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</si>
  <si>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</si>
  <si>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</si>
  <si>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</si>
  <si>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</si>
  <si>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</si>
  <si>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</si>
  <si>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</si>
  <si>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</si>
  <si>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</si>
  <si>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</si>
  <si>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</si>
  <si>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</si>
  <si>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</si>
  <si>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</si>
  <si>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</si>
  <si>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</si>
  <si>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</si>
  <si>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</si>
  <si>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</si>
  <si>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</si>
  <si>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</si>
  <si>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</si>
  <si>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</si>
  <si>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</si>
  <si>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</si>
  <si>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</si>
  <si>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</si>
  <si>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</si>
  <si>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</si>
  <si>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</si>
  <si>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</si>
  <si>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</si>
  <si>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</si>
  <si>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</si>
  <si>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</si>
  <si>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</si>
  <si>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</si>
  <si>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</si>
  <si>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</si>
  <si>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</si>
  <si>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</si>
  <si>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</si>
  <si>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</si>
  <si>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</si>
  <si>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</si>
  <si>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</si>
  <si>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</si>
  <si>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</si>
  <si>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</si>
  <si>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</si>
  <si>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</si>
  <si>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</si>
  <si>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</si>
  <si>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</si>
  <si>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</si>
  <si>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</si>
  <si>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</si>
  <si>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</si>
  <si>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</si>
  <si>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</si>
  <si>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</si>
  <si>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</si>
  <si>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</si>
  <si>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</si>
  <si>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</si>
  <si>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</si>
  <si>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</si>
  <si>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</si>
  <si>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</si>
  <si>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</si>
  <si>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</si>
  <si>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</si>
  <si>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</si>
  <si>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</si>
  <si>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</si>
  <si>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</si>
  <si>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</si>
  <si>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</si>
  <si>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</si>
  <si>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</si>
  <si>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</si>
  <si>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</si>
  <si>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</si>
  <si>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</si>
  <si>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</si>
  <si>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</si>
  <si>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</si>
  <si>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</si>
  <si>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</si>
  <si>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</si>
  <si>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</si>
  <si>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</si>
  <si>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</si>
  <si>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</si>
  <si>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</si>
  <si>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</si>
  <si>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</si>
  <si>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</si>
  <si>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</si>
  <si>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</si>
  <si>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</si>
  <si>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</si>
  <si>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</si>
  <si>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</si>
  <si>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</si>
  <si>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</si>
  <si>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</si>
  <si>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</si>
  <si>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</si>
  <si>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</si>
  <si>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</si>
  <si>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</si>
  <si>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</si>
  <si>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</si>
  <si>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</si>
  <si>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</si>
  <si>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</si>
  <si>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</si>
  <si>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</si>
  <si>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</si>
  <si>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</si>
  <si>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</si>
  <si>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</si>
  <si>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</si>
  <si>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</si>
  <si>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</si>
  <si>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</si>
  <si>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</si>
  <si>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</si>
  <si>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</si>
  <si>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</si>
  <si>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</si>
  <si>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</si>
  <si>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</si>
  <si>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</si>
  <si>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</si>
  <si>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</si>
  <si>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</si>
  <si>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</si>
  <si>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</si>
  <si>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</si>
  <si>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</si>
  <si>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</si>
  <si>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</si>
  <si>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</si>
  <si>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</si>
  <si>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</si>
  <si>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</si>
  <si>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</si>
  <si>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</si>
  <si>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</si>
  <si>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</si>
  <si>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</si>
  <si>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</si>
  <si>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</si>
  <si>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</si>
  <si>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</si>
  <si>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</si>
  <si>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</si>
  <si>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</si>
  <si>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</si>
  <si>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</si>
  <si>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</si>
  <si>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</si>
  <si>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</si>
  <si>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</si>
  <si>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</si>
  <si>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</si>
  <si>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</si>
  <si>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</si>
  <si>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</si>
  <si>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</si>
  <si>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</si>
  <si>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</si>
  <si>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</si>
  <si>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</si>
  <si>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</si>
  <si>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</si>
  <si>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</si>
  <si>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</si>
  <si>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</si>
  <si>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</si>
  <si>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</si>
  <si>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</si>
  <si>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</si>
  <si>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</si>
  <si>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</si>
  <si>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</si>
  <si>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</si>
  <si>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</si>
  <si>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</si>
  <si>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</si>
  <si>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</si>
  <si>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</si>
  <si>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</si>
  <si>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</si>
  <si>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</si>
  <si>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</si>
  <si>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</si>
  <si>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</si>
  <si>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</si>
  <si>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</si>
  <si>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</si>
  <si>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</si>
  <si>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</si>
  <si>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</si>
  <si>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</si>
  <si>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</si>
  <si>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</si>
  <si>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</si>
  <si>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</si>
  <si>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</si>
  <si>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</si>
  <si>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</si>
  <si>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</si>
  <si>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</si>
  <si>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</si>
  <si>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</si>
  <si>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</si>
  <si>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</si>
  <si>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</si>
  <si>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</si>
  <si>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</si>
  <si>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</si>
  <si>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</si>
  <si>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</si>
  <si>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</si>
  <si>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</si>
  <si>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</si>
  <si>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</si>
  <si>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</si>
  <si>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</si>
  <si>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</si>
  <si>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</si>
  <si>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</si>
  <si>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</si>
  <si>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</si>
  <si>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</si>
  <si>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</si>
  <si>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</si>
  <si>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</si>
  <si>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</si>
  <si>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</si>
  <si>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</si>
  <si>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</si>
  <si>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</si>
  <si>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</si>
  <si>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</si>
  <si>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</si>
  <si>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</si>
  <si>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</si>
  <si>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</si>
  <si>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</si>
  <si>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</si>
  <si>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</si>
  <si>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</si>
  <si>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</si>
  <si>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</si>
  <si>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</si>
  <si>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</si>
  <si>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</si>
  <si>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</si>
  <si>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</si>
  <si>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</si>
  <si>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</si>
  <si>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</si>
  <si>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</si>
  <si>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</si>
  <si>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</si>
  <si>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</si>
  <si>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</si>
  <si>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</si>
  <si>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</si>
  <si>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</si>
  <si>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</si>
  <si>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</si>
  <si>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</si>
  <si>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</si>
  <si>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</si>
  <si>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</si>
  <si>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</si>
  <si>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</si>
  <si>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</si>
  <si>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</si>
  <si>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</si>
  <si>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</si>
  <si>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</si>
  <si>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</si>
  <si>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</si>
  <si>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</si>
  <si>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</si>
  <si>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</si>
  <si>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</si>
  <si>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</si>
  <si>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</si>
  <si>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</si>
  <si>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</si>
  <si>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</si>
  <si>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</si>
  <si>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</si>
  <si>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</si>
  <si>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</si>
  <si>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</si>
  <si>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</si>
  <si>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</si>
  <si>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</si>
  <si>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</si>
  <si>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</si>
  <si>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</si>
  <si>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</si>
  <si>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</si>
  <si>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</si>
  <si>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</si>
  <si>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</si>
  <si>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</si>
  <si>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</si>
  <si>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</si>
  <si>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</si>
  <si>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</si>
  <si>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</si>
  <si>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</si>
  <si>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</si>
  <si>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</si>
  <si>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</si>
  <si>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</si>
  <si>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</si>
  <si>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</si>
  <si>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</si>
  <si>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</si>
  <si>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</si>
  <si>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</si>
  <si>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</si>
  <si>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</si>
  <si>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</si>
  <si>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</si>
  <si>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</si>
  <si>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</si>
  <si>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</si>
  <si>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</si>
  <si>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</si>
  <si>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</si>
  <si>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</si>
  <si>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</si>
  <si>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</si>
  <si>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</si>
  <si>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</si>
  <si>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</si>
  <si>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</si>
  <si>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</si>
  <si>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</si>
  <si>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</si>
  <si>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</si>
  <si>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</si>
  <si>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</si>
  <si>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</si>
  <si>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</si>
  <si>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</si>
  <si>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</si>
  <si>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</si>
  <si>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</si>
  <si>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</si>
  <si>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</si>
  <si>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</si>
  <si>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</si>
  <si>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</si>
  <si>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</si>
  <si>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</si>
  <si>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</si>
  <si>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</si>
  <si>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</si>
  <si>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</si>
  <si>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</si>
  <si>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</si>
  <si>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</si>
  <si>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</si>
  <si>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</si>
  <si>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</si>
  <si>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</si>
  <si>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</si>
  <si>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</si>
  <si>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</si>
  <si>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</si>
  <si>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</si>
  <si>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</si>
  <si>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</si>
  <si>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</si>
  <si>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</si>
  <si>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</si>
  <si>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</si>
  <si>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</si>
  <si>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</si>
  <si>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</si>
  <si>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</si>
  <si>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</si>
  <si>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</si>
  <si>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</si>
  <si>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</si>
  <si>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</si>
  <si>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</si>
  <si>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</si>
  <si>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</si>
  <si>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</si>
  <si>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</si>
  <si>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</si>
  <si>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</si>
  <si>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</si>
  <si>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</si>
  <si>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</si>
  <si>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</si>
  <si>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</si>
  <si>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</si>
  <si>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</si>
  <si>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</si>
  <si>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</si>
  <si>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</si>
  <si>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</si>
  <si>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</si>
  <si>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</si>
  <si>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</si>
  <si>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</si>
  <si>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</si>
  <si>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</si>
  <si>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</si>
  <si>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</si>
  <si>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</si>
  <si>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</si>
  <si>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</si>
  <si>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</si>
  <si>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</si>
  <si>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</si>
  <si>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</si>
  <si>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</si>
  <si>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</si>
  <si>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</si>
  <si>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</si>
  <si>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</si>
  <si>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</si>
  <si>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</si>
  <si>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</si>
  <si>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</si>
  <si>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</si>
  <si>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</si>
  <si>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</si>
  <si>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</si>
  <si>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</si>
  <si>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</si>
  <si>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</si>
  <si>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</si>
  <si>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</si>
  <si>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</si>
  <si>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</si>
  <si>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</si>
  <si>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</si>
  <si>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</si>
  <si>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</si>
  <si>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</si>
  <si>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</si>
  <si>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</si>
  <si>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</si>
  <si>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</si>
  <si>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</si>
  <si>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</si>
  <si>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</si>
  <si>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</si>
  <si>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</si>
  <si>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</si>
  <si>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</si>
  <si>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</si>
  <si>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</si>
  <si>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</si>
  <si>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</si>
  <si>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</si>
  <si>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</si>
  <si>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</si>
  <si>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</si>
  <si>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</si>
  <si>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</si>
  <si>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</si>
  <si>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</si>
  <si>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</si>
  <si>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</si>
  <si>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</si>
  <si>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</si>
  <si>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</si>
  <si>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</si>
  <si>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</si>
  <si>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</si>
  <si>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</si>
  <si>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</si>
  <si>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</si>
  <si>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</si>
  <si>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</si>
  <si>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</si>
  <si>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</si>
  <si>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</si>
  <si>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</si>
  <si>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</si>
  <si>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</si>
  <si>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</si>
  <si>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</si>
  <si>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</si>
  <si>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</si>
  <si>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</si>
  <si>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</si>
  <si>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</si>
  <si>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</si>
  <si>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</si>
  <si>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</si>
  <si>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</si>
  <si>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</si>
  <si>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</si>
  <si>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</si>
  <si>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</si>
  <si>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</si>
  <si>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</si>
  <si>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</si>
  <si>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</si>
  <si>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</si>
  <si>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</si>
  <si>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</si>
  <si>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</si>
  <si>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</si>
  <si>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</si>
  <si>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</si>
  <si>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</si>
  <si>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</si>
  <si>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</si>
  <si>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</si>
  <si>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</si>
  <si>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</si>
  <si>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</si>
  <si>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</si>
  <si>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</si>
  <si>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</si>
  <si>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</si>
  <si>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</si>
  <si>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</si>
  <si>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</si>
  <si>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</si>
  <si>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</si>
  <si>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</si>
  <si>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</si>
  <si>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</si>
  <si>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</si>
  <si>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</si>
  <si>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</si>
  <si>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</si>
  <si>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</si>
  <si>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</si>
  <si>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</si>
  <si>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</si>
  <si>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</si>
  <si>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</si>
  <si>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</si>
  <si>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</si>
  <si>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</si>
  <si>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</si>
  <si>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</si>
  <si>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</si>
  <si>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</si>
  <si>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</si>
  <si>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</si>
  <si>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</si>
  <si>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</si>
  <si>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</si>
  <si>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</si>
  <si>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</si>
  <si>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</si>
  <si>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</si>
  <si>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</si>
  <si>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</si>
  <si>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</si>
  <si>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</si>
  <si>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</si>
  <si>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</si>
  <si>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</si>
  <si>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</si>
  <si>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</si>
  <si>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</si>
  <si>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</si>
  <si>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</si>
  <si>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</si>
  <si>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</si>
  <si>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</si>
  <si>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</si>
  <si>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</si>
  <si>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</si>
  <si>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</si>
  <si>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</si>
  <si>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</si>
  <si>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</si>
  <si>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</si>
  <si>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</si>
  <si>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</si>
  <si>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</si>
  <si>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</si>
  <si>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</si>
  <si>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</si>
  <si>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</si>
  <si>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</si>
  <si>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</si>
  <si>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</si>
  <si>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</si>
  <si>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</si>
  <si>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</si>
  <si>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</si>
  <si>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</si>
  <si>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</si>
  <si>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</si>
  <si>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</si>
  <si>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</si>
  <si>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</si>
  <si>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</si>
  <si>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</si>
  <si>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</si>
  <si>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</si>
  <si>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</si>
  <si>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</si>
  <si>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</si>
  <si>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</si>
  <si>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</si>
  <si>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</si>
  <si>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</si>
  <si>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</si>
  <si>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</si>
  <si>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</si>
  <si>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</si>
  <si>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</si>
  <si>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</si>
  <si>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</si>
  <si>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</si>
  <si>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</si>
  <si>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</si>
  <si>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</si>
  <si>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</si>
  <si>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</si>
  <si>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</si>
  <si>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</si>
  <si>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</si>
  <si>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</si>
  <si>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</si>
  <si>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</si>
  <si>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</si>
  <si>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</si>
  <si>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</si>
  <si>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</si>
  <si>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</si>
  <si>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</si>
  <si>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</si>
  <si>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</si>
  <si>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</si>
  <si>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</si>
  <si>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</si>
  <si>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</si>
  <si>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</si>
  <si>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</si>
  <si>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</si>
  <si>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</si>
  <si>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</si>
  <si>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</si>
  <si>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</si>
  <si>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</si>
  <si>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</si>
  <si>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</si>
  <si>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</si>
  <si>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</si>
  <si>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</si>
  <si>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</si>
  <si>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</si>
  <si>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</si>
  <si>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</si>
  <si>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</si>
  <si>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</si>
  <si>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</si>
  <si>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</si>
  <si>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</si>
  <si>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</si>
  <si>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</si>
  <si>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</si>
  <si>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</si>
  <si>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</si>
  <si>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</si>
  <si>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</si>
  <si>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</si>
  <si>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</si>
  <si>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</si>
  <si>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</si>
  <si>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</si>
  <si>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</si>
  <si>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</si>
  <si>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</si>
  <si>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</si>
  <si>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</si>
  <si>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</si>
  <si>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</si>
  <si>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</si>
  <si>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</si>
  <si>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</si>
  <si>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</si>
  <si>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</si>
  <si>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</si>
  <si>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</si>
  <si>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</si>
  <si>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</si>
  <si>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</si>
  <si>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</si>
  <si>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</si>
  <si>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</si>
  <si>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</si>
  <si>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</si>
  <si>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</si>
  <si>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</si>
  <si>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</si>
  <si>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</si>
  <si>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</si>
  <si>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</si>
  <si>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</si>
  <si>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</si>
  <si>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</si>
  <si>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</si>
  <si>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</si>
  <si>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</si>
  <si>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</si>
  <si>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</si>
  <si>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</si>
  <si>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</si>
  <si>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</si>
  <si>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</si>
  <si>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</si>
  <si>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</si>
  <si>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</si>
  <si>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</si>
  <si>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</si>
  <si>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</si>
  <si>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</si>
  <si>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</si>
  <si>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</si>
  <si>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</si>
  <si>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</si>
  <si>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</si>
  <si>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</si>
  <si>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</si>
  <si>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</si>
  <si>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</si>
  <si>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</si>
  <si>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</si>
  <si>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</si>
  <si>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</si>
  <si>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</si>
  <si>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</si>
  <si>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</si>
  <si>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</si>
  <si>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</si>
  <si>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</si>
  <si>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</si>
  <si>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</si>
  <si>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</si>
  <si>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</si>
  <si>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</si>
  <si>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</si>
  <si>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</si>
  <si>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</si>
  <si>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</si>
  <si>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</si>
  <si>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</si>
  <si>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</si>
  <si>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</si>
  <si>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</si>
  <si>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</si>
  <si>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</si>
  <si>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</si>
  <si>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</si>
  <si>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</si>
  <si>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</si>
  <si>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</si>
  <si>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</si>
  <si>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</si>
  <si>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</si>
  <si>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</si>
  <si>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</si>
  <si>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</si>
  <si>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</si>
  <si>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</si>
  <si>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</si>
  <si>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</si>
  <si>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</si>
  <si>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</si>
  <si>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</si>
  <si>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</si>
  <si>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</si>
  <si>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</si>
  <si>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</si>
  <si>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</si>
  <si>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</si>
  <si>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</si>
  <si>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</si>
  <si>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</si>
  <si>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</si>
  <si>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</si>
  <si>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</si>
  <si>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</si>
  <si>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</si>
  <si>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</si>
  <si>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</si>
  <si>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</si>
  <si>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</si>
  <si>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</si>
  <si>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</si>
  <si>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</si>
  <si>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</si>
  <si>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</si>
  <si>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</si>
  <si>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</si>
  <si>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</si>
  <si>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</si>
  <si>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</si>
  <si>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</si>
  <si>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</si>
  <si>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</si>
  <si>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</si>
  <si>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</si>
  <si>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</si>
  <si>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</si>
  <si>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</si>
  <si>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</si>
  <si>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</si>
  <si>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</si>
  <si>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</si>
  <si>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</si>
  <si>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</si>
  <si>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</si>
  <si>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</si>
  <si>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</si>
  <si>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</si>
  <si>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</si>
  <si>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</si>
  <si>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</si>
  <si>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</si>
  <si>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</si>
  <si>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</si>
  <si>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</si>
  <si>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</si>
  <si>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</si>
  <si>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</si>
  <si>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</si>
  <si>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</si>
  <si>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</si>
  <si>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</si>
  <si>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</si>
  <si>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</si>
  <si>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</si>
  <si>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</si>
  <si>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</si>
  <si>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</si>
  <si>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</si>
  <si>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</si>
  <si>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</si>
  <si>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</si>
  <si>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</si>
  <si>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</si>
  <si>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</si>
  <si>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</si>
  <si>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</si>
  <si>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</si>
  <si>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</si>
  <si>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</si>
  <si>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</si>
  <si>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</si>
  <si>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</si>
  <si>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</si>
  <si>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</si>
  <si>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</si>
  <si>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</si>
  <si>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</si>
  <si>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</si>
  <si>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</si>
  <si>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</si>
  <si>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</si>
  <si>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</si>
  <si>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</si>
  <si>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</si>
  <si>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</si>
  <si>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</si>
  <si>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</si>
  <si>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</si>
  <si>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</si>
  <si>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</si>
  <si>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</si>
  <si>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</si>
  <si>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</si>
  <si>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</si>
  <si>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</si>
  <si>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</si>
  <si>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</si>
  <si>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</si>
  <si>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</si>
  <si>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</si>
  <si>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</si>
  <si>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</si>
  <si>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</si>
  <si>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</si>
  <si>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</si>
  <si>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</si>
  <si>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</si>
  <si>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</si>
  <si>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</si>
  <si>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</si>
  <si>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</si>
  <si>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</si>
  <si>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</si>
  <si>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</si>
  <si>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</si>
  <si>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</si>
  <si>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</si>
  <si>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</si>
  <si>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</si>
  <si>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</si>
  <si>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</si>
  <si>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</si>
  <si>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</si>
  <si>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</si>
  <si>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</si>
  <si>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</si>
  <si>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</si>
  <si>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</si>
  <si>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</si>
  <si>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</si>
  <si>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</si>
  <si>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</si>
  <si>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</si>
  <si>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</si>
  <si>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</si>
  <si>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</si>
  <si>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</si>
  <si>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</si>
  <si>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</si>
  <si>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</si>
  <si>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</si>
  <si>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</si>
  <si>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</si>
  <si>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</si>
  <si>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</si>
  <si>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</si>
  <si>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</si>
  <si>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</si>
  <si>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</si>
  <si>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</si>
  <si>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</si>
  <si>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</si>
  <si>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</si>
  <si>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</si>
  <si>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</si>
  <si>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</si>
  <si>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</si>
  <si>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</si>
  <si>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</si>
  <si>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</si>
  <si>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</si>
  <si>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</si>
  <si>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</si>
  <si>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</si>
  <si>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</si>
  <si>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</si>
  <si>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</si>
  <si>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</si>
  <si>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</si>
  <si>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</si>
  <si>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</si>
  <si>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</si>
  <si>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</si>
  <si>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</si>
  <si>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</si>
  <si>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</si>
  <si>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</si>
  <si>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</si>
  <si>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</si>
  <si>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</si>
  <si>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</si>
  <si>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</si>
  <si>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</si>
  <si>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</si>
  <si>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</si>
  <si>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</si>
  <si>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</si>
  <si>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</si>
  <si>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</si>
  <si>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</si>
  <si>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</si>
  <si>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</si>
  <si>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</si>
  <si>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</si>
  <si>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</si>
  <si>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</si>
  <si>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</si>
  <si>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</si>
  <si>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</si>
  <si>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</si>
  <si>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</si>
  <si>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</si>
  <si>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</si>
  <si>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</si>
  <si>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</si>
  <si>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</si>
  <si>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</si>
  <si>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</si>
  <si>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</si>
  <si>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</si>
  <si>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</si>
  <si>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</si>
  <si>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</si>
  <si>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</si>
  <si>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</si>
  <si>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</si>
  <si>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</si>
  <si>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</si>
  <si>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</si>
  <si>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</si>
  <si>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</si>
  <si>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</si>
  <si>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</si>
  <si>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</si>
  <si>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</si>
  <si>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</si>
  <si>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</si>
  <si>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</si>
  <si>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</si>
  <si>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</si>
  <si>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</si>
  <si>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</si>
  <si>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</si>
  <si>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</si>
  <si>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</si>
  <si>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</si>
  <si>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</si>
  <si>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</si>
  <si>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</si>
  <si>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</si>
  <si>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</si>
  <si>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</si>
  <si>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</si>
  <si>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</si>
  <si>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</si>
  <si>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</si>
  <si>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</si>
  <si>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</si>
  <si>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</si>
  <si>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</si>
  <si>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</si>
  <si>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</si>
  <si>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</si>
  <si>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</si>
  <si>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</si>
  <si>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</si>
  <si>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</si>
  <si>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</si>
  <si>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</si>
  <si>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</si>
  <si>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</si>
  <si>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</si>
  <si>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</si>
  <si>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</si>
  <si>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</si>
  <si>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</si>
  <si>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</si>
  <si>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</si>
  <si>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</si>
  <si>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</si>
  <si>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</si>
  <si>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</si>
  <si>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</si>
  <si>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</si>
  <si>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</si>
  <si>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</si>
  <si>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</si>
  <si>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</si>
  <si>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</si>
  <si>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</si>
  <si>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</si>
  <si>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</si>
  <si>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</si>
  <si>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</si>
  <si>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</si>
  <si>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</si>
  <si>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</si>
  <si>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</si>
  <si>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</si>
  <si>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</si>
  <si>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</si>
  <si>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</si>
  <si>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</si>
  <si>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</si>
  <si>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</si>
  <si>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</si>
  <si>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</si>
  <si>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</si>
  <si>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</si>
  <si>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</si>
  <si>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</si>
  <si>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</si>
  <si>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</si>
  <si>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</si>
  <si>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</si>
  <si>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</si>
  <si>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</si>
  <si>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</si>
  <si>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</si>
  <si>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</si>
  <si>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</si>
  <si>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</si>
  <si>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</si>
  <si>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</si>
  <si>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</si>
  <si>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</si>
  <si>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</si>
  <si>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</si>
  <si>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</si>
  <si>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</si>
  <si>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</si>
  <si>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</si>
  <si>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</si>
  <si>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</si>
  <si>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</si>
  <si>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</si>
  <si>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</si>
  <si>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</si>
  <si>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</si>
  <si>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</si>
  <si>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</si>
  <si>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</si>
  <si>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</si>
  <si>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</si>
  <si>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</si>
  <si>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</si>
  <si>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</si>
  <si>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</si>
  <si>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</si>
  <si>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</si>
  <si>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</si>
  <si>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</si>
  <si>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</si>
  <si>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</si>
  <si>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</si>
  <si>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</si>
  <si>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</si>
  <si>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</si>
  <si>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</si>
  <si>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</si>
  <si>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</si>
  <si>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</si>
  <si>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</si>
  <si>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</si>
  <si>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</si>
  <si>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</si>
  <si>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</si>
  <si>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</si>
  <si>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</si>
  <si>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</si>
  <si>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</si>
  <si>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</si>
  <si>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</si>
  <si>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</si>
  <si>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</si>
  <si>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</si>
  <si>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</si>
  <si>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</si>
  <si>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</si>
  <si>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</si>
  <si>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</si>
  <si>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</si>
  <si>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</si>
  <si>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</si>
  <si>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</si>
  <si>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</si>
  <si>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</si>
  <si>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</si>
  <si>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</si>
  <si>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</si>
  <si>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</si>
  <si>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</si>
  <si>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</si>
  <si>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</si>
  <si>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</si>
  <si>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</si>
  <si>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</si>
  <si>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</si>
  <si>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</si>
  <si>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</si>
  <si>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</si>
  <si>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</si>
  <si>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</si>
  <si>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</si>
  <si>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</si>
  <si>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</si>
  <si>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</si>
  <si>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</si>
  <si>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</si>
  <si>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</si>
  <si>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</si>
  <si>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</si>
  <si>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</si>
  <si>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</si>
  <si>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</si>
  <si>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</si>
  <si>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</si>
  <si>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</si>
  <si>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</si>
  <si>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</si>
  <si>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</si>
  <si>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</si>
  <si>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</si>
  <si>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</si>
  <si>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</si>
  <si>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</si>
  <si>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</si>
  <si>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</si>
  <si>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</si>
  <si>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</si>
  <si>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</si>
  <si>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</si>
  <si>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</si>
  <si>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</si>
  <si>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</si>
  <si>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</si>
  <si>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</si>
  <si>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</si>
  <si>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</si>
  <si>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</si>
  <si>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</si>
  <si>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</si>
  <si>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</si>
  <si>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</si>
  <si>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</si>
  <si>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</si>
  <si>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</si>
  <si>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</si>
  <si>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</si>
  <si>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</si>
  <si>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</si>
  <si>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</si>
  <si>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</si>
  <si>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</si>
  <si>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</si>
  <si>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</si>
  <si>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</si>
  <si>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</si>
  <si>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</si>
  <si>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</si>
  <si>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</si>
  <si>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</si>
  <si>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</si>
  <si>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</si>
  <si>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</si>
  <si>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</si>
  <si>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</si>
  <si>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</si>
  <si>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</si>
  <si>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</si>
  <si>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</si>
  <si>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</si>
  <si>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</si>
  <si>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</si>
  <si>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</si>
  <si>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</si>
  <si>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</si>
  <si>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</si>
  <si>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</si>
  <si>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</si>
  <si>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</si>
  <si>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</si>
  <si>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</si>
  <si>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</si>
  <si>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</si>
  <si>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</si>
  <si>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</si>
  <si>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</si>
  <si>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</si>
  <si>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</si>
  <si>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</si>
  <si>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</si>
  <si>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</si>
  <si>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</si>
  <si>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</si>
  <si>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</si>
  <si>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</si>
  <si>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</si>
  <si>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</si>
  <si>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</si>
  <si>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</si>
  <si>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</si>
  <si>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</si>
  <si>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</si>
  <si>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</si>
  <si>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</si>
  <si>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</si>
  <si>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</si>
  <si>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</si>
  <si>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</si>
  <si>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</si>
  <si>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</si>
  <si>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</si>
  <si>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</si>
  <si>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</si>
  <si>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</si>
  <si>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</si>
  <si>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</si>
  <si>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</si>
  <si>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</si>
  <si>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</si>
  <si>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</si>
  <si>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</si>
  <si>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</si>
  <si>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</si>
  <si>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</si>
  <si>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</si>
  <si>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</si>
  <si>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</si>
  <si>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</si>
  <si>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</si>
  <si>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</si>
  <si>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</si>
  <si>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</si>
  <si>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</si>
  <si>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</si>
  <si>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</si>
  <si>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</si>
  <si>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</si>
  <si>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</si>
  <si>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</si>
  <si>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</si>
  <si>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</si>
  <si>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</si>
  <si>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</si>
  <si>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</si>
  <si>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</si>
  <si>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</si>
  <si>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</si>
  <si>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</si>
  <si>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</si>
  <si>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</si>
  <si>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</si>
  <si>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</si>
  <si>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</si>
  <si>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</si>
  <si>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</si>
  <si>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</si>
  <si>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</si>
  <si>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</si>
  <si>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</si>
  <si>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</si>
  <si>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</si>
  <si>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</si>
  <si>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</si>
  <si>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</si>
  <si>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</si>
  <si>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</si>
  <si>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</si>
  <si>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</si>
  <si>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</si>
  <si>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</si>
  <si>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</si>
  <si>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</si>
  <si>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</si>
  <si>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</si>
  <si>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</si>
  <si>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</si>
  <si>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</si>
  <si>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</si>
  <si>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</si>
  <si>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</si>
  <si>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</si>
  <si>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</si>
  <si>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</si>
  <si>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</si>
  <si>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</si>
  <si>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</si>
  <si>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</si>
  <si>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</si>
  <si>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</si>
  <si>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</si>
  <si>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</si>
  <si>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</si>
  <si>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</si>
  <si>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</si>
  <si>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</si>
  <si>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</si>
  <si>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</si>
  <si>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</si>
  <si>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</si>
  <si>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</si>
  <si>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</si>
  <si>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</si>
  <si>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</si>
  <si>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</si>
  <si>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</si>
  <si>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</si>
  <si>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</si>
  <si>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</si>
  <si>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</si>
  <si>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</si>
  <si>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</si>
  <si>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</si>
  <si>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</si>
  <si>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</si>
  <si>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</si>
  <si>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</si>
  <si>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</si>
  <si>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</si>
  <si>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</si>
  <si>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</si>
  <si>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</si>
  <si>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</si>
  <si>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</si>
  <si>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</si>
  <si>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</si>
  <si>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</si>
  <si>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</si>
  <si>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</si>
  <si>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</si>
  <si>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</si>
  <si>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</si>
  <si>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</si>
  <si>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</si>
  <si>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</si>
  <si>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</si>
  <si>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</si>
  <si>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</si>
  <si>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</si>
  <si>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</si>
  <si>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</si>
  <si>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</si>
  <si>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</si>
  <si>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</si>
  <si>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</si>
  <si>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</si>
  <si>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</si>
  <si>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</si>
  <si>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</si>
  <si>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</si>
  <si>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</si>
  <si>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</si>
  <si>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</si>
  <si>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</si>
  <si>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</si>
  <si>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</si>
  <si>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</si>
  <si>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</si>
  <si>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</si>
  <si>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</si>
  <si>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</si>
  <si>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</si>
  <si>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</si>
  <si>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</si>
  <si>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</si>
  <si>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</si>
  <si>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</si>
  <si>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</si>
  <si>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</si>
  <si>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</si>
  <si>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</si>
  <si>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</si>
  <si>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</si>
  <si>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</si>
  <si>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</si>
  <si>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</si>
  <si>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</si>
  <si>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</si>
  <si>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</si>
  <si>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</si>
  <si>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</si>
  <si>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</si>
  <si>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</si>
  <si>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</si>
  <si>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</si>
  <si>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</si>
  <si>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</si>
  <si>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</si>
  <si>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</si>
  <si>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</si>
  <si>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</si>
  <si>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</si>
  <si>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</si>
  <si>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</si>
  <si>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</si>
  <si>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</si>
  <si>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</si>
  <si>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</si>
  <si>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</si>
  <si>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</si>
  <si>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</si>
  <si>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</si>
  <si>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</si>
  <si>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</si>
  <si>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</si>
  <si>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</si>
  <si>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</si>
  <si>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</si>
  <si>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</si>
  <si>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</si>
  <si>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</si>
  <si>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</si>
  <si>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</si>
  <si>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</si>
  <si>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</si>
  <si>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</si>
  <si>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</si>
  <si>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</si>
  <si>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</si>
  <si>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</si>
  <si>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</si>
  <si>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</si>
  <si>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</si>
  <si>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</si>
  <si>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</si>
  <si>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</si>
  <si>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</si>
  <si>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</si>
  <si>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</si>
  <si>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</si>
  <si>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</si>
  <si>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</si>
  <si>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</si>
  <si>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</si>
  <si>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</si>
  <si>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</si>
  <si>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</si>
  <si>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</si>
  <si>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</si>
  <si>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</si>
  <si>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</si>
  <si>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</si>
  <si>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</si>
  <si>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</si>
  <si>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</si>
  <si>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</si>
  <si>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</si>
  <si>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</si>
  <si>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</si>
  <si>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</si>
  <si>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</si>
  <si>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</si>
  <si>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</si>
  <si>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</si>
  <si>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</si>
  <si>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</si>
  <si>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</si>
  <si>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</si>
  <si>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</si>
  <si>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</si>
  <si>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</si>
  <si>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</si>
  <si>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</si>
  <si>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</si>
  <si>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</si>
  <si>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</si>
  <si>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</si>
  <si>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</si>
  <si>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</si>
  <si>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</si>
  <si>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</si>
  <si>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</si>
  <si>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</si>
  <si>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</si>
  <si>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</si>
  <si>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</si>
  <si>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</si>
  <si>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</si>
  <si>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</si>
  <si>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</si>
  <si>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</si>
  <si>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</si>
  <si>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</si>
  <si>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</si>
  <si>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</si>
  <si>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</si>
  <si>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</si>
  <si>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</si>
  <si>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</si>
  <si>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</si>
  <si>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</si>
  <si>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</si>
  <si>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</si>
  <si>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</si>
  <si>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</si>
  <si>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</si>
  <si>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</si>
  <si>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</si>
  <si>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</si>
  <si>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</si>
  <si>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</si>
  <si>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</si>
  <si>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</si>
  <si>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</si>
  <si>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</si>
  <si>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</si>
  <si>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</si>
  <si>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</si>
  <si>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</si>
  <si>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</si>
  <si>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</si>
  <si>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</si>
  <si>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</si>
  <si>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</si>
  <si>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</si>
  <si>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</si>
  <si>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</si>
  <si>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</si>
  <si>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</si>
  <si>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</si>
  <si>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</si>
  <si>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</si>
  <si>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</si>
  <si>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</si>
  <si>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</si>
  <si>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</si>
  <si>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</si>
  <si>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</si>
  <si>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</si>
  <si>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</si>
  <si>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</si>
  <si>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</si>
  <si>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</si>
  <si>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</si>
  <si>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</si>
  <si>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</si>
  <si>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</si>
  <si>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</si>
  <si>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</si>
  <si>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</si>
  <si>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</si>
  <si>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</si>
  <si>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</si>
  <si>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</si>
  <si>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</si>
  <si>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</si>
  <si>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</si>
  <si>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</si>
  <si>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</si>
  <si>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</si>
  <si>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</si>
  <si>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</si>
  <si>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</si>
  <si>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</si>
  <si>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</si>
  <si>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</si>
  <si>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</si>
  <si>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</si>
  <si>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</si>
  <si>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</si>
  <si>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</si>
  <si>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</si>
  <si>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</si>
  <si>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</si>
  <si>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</si>
  <si>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</si>
  <si>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</si>
  <si>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</si>
  <si>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</si>
  <si>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</si>
  <si>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</si>
  <si>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</si>
  <si>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</si>
  <si>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</si>
  <si>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</si>
  <si>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</si>
  <si>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</si>
  <si>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</si>
  <si>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</si>
  <si>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</si>
  <si>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</si>
  <si>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</si>
  <si>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</si>
  <si>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</si>
  <si>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</si>
  <si>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</si>
  <si>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</si>
  <si>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</si>
  <si>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</si>
  <si>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</si>
  <si>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</si>
  <si>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</si>
  <si>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</si>
  <si>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</si>
  <si>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</si>
  <si>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</si>
  <si>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</si>
  <si>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</si>
  <si>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</si>
  <si>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</si>
  <si>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</si>
  <si>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</si>
  <si>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</si>
  <si>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</si>
  <si>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</si>
  <si>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</si>
  <si>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</si>
  <si>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</si>
  <si>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</si>
  <si>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</si>
  <si>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</si>
  <si>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</si>
  <si>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</si>
  <si>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</si>
  <si>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</si>
  <si>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</si>
  <si>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</si>
  <si>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</si>
  <si>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</si>
  <si>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</si>
  <si>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</si>
  <si>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</si>
  <si>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</si>
  <si>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</si>
  <si>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</si>
  <si>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</si>
  <si>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</si>
  <si>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</si>
  <si>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</si>
  <si>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</si>
  <si>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</si>
  <si>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</si>
  <si>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</si>
  <si>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</si>
  <si>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</si>
  <si>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</si>
  <si>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</si>
  <si>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</si>
  <si>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</si>
  <si>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</si>
  <si>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</si>
  <si>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</si>
  <si>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</si>
  <si>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</si>
  <si>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</si>
  <si>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</si>
  <si>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</si>
  <si>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</si>
  <si>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</si>
  <si>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</si>
  <si>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</si>
  <si>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</si>
  <si>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</si>
  <si>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</si>
  <si>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</si>
  <si>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</si>
  <si>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</si>
  <si>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</si>
  <si>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</si>
  <si>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</si>
  <si>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</si>
  <si>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</si>
  <si>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</si>
  <si>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</si>
  <si>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</si>
  <si>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</si>
  <si>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</si>
  <si>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</si>
  <si>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</si>
  <si>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</si>
  <si>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</si>
  <si>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</si>
  <si>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</si>
  <si>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</si>
  <si>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</si>
  <si>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</si>
  <si>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</si>
  <si>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</si>
  <si>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</si>
  <si>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</si>
  <si>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</si>
  <si>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</si>
  <si>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</si>
  <si>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</si>
  <si>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</si>
  <si>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</si>
  <si>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</si>
  <si>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</si>
  <si>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</si>
  <si>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</si>
  <si>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</si>
  <si>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</si>
  <si>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</si>
  <si>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</si>
  <si>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</si>
  <si>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</si>
  <si>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</si>
  <si>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</si>
  <si>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</si>
  <si>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</si>
  <si>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</si>
  <si>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</si>
  <si>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</si>
  <si>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</si>
  <si>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</si>
  <si>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</si>
  <si>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</si>
  <si>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</si>
  <si>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</si>
  <si>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</si>
  <si>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</si>
  <si>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</si>
  <si>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</si>
  <si>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</si>
  <si>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</si>
  <si>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</si>
  <si>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</si>
  <si>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</si>
  <si>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</si>
  <si>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</si>
  <si>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</si>
  <si>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</si>
  <si>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</si>
  <si>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</si>
  <si>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</si>
  <si>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</si>
  <si>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</si>
  <si>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</si>
  <si>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</si>
  <si>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</si>
  <si>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</si>
  <si>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</si>
  <si>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</si>
  <si>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</si>
  <si>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</si>
  <si>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</si>
  <si>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</si>
  <si>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</si>
  <si>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</si>
  <si>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</si>
  <si>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</si>
  <si>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</si>
  <si>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</si>
  <si>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</si>
  <si>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</si>
  <si>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</si>
  <si>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</si>
  <si>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</si>
  <si>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</si>
  <si>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</si>
  <si>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</si>
  <si>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</si>
  <si>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</si>
  <si>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</si>
  <si>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</si>
  <si>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</si>
  <si>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</si>
  <si>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</si>
  <si>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</si>
  <si>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</si>
  <si>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</si>
  <si>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</si>
  <si>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</si>
  <si>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</si>
  <si>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</si>
  <si>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</si>
  <si>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</si>
  <si>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</si>
  <si>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</si>
  <si>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</si>
  <si>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</si>
  <si>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</si>
  <si>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</si>
  <si>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</si>
  <si>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</si>
  <si>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</si>
  <si>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</si>
  <si>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</si>
  <si>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</si>
  <si>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</si>
  <si>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</si>
  <si>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</si>
  <si>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</si>
  <si>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</si>
  <si>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</si>
  <si>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</si>
  <si>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</si>
  <si>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</si>
  <si>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</si>
  <si>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</si>
  <si>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</si>
  <si>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</si>
  <si>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</si>
  <si>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</si>
  <si>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</si>
  <si>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</si>
  <si>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</si>
  <si>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</si>
  <si>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</si>
  <si>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</si>
  <si>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</si>
  <si>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</si>
  <si>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</si>
  <si>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</si>
  <si>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</si>
  <si>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</si>
  <si>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</si>
  <si>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</si>
  <si>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</si>
  <si>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</si>
  <si>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</si>
  <si>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</si>
  <si>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</si>
  <si>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</si>
  <si>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</si>
  <si>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</si>
  <si>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</si>
  <si>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</si>
  <si>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</si>
  <si>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</si>
  <si>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</si>
  <si>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</si>
  <si>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</si>
  <si>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</si>
  <si>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</si>
  <si>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</si>
  <si>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</si>
  <si>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</si>
  <si>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</si>
  <si>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</si>
  <si>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</si>
  <si>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</si>
  <si>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</si>
  <si>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</si>
  <si>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</si>
  <si>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</si>
  <si>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</si>
  <si>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</si>
  <si>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</si>
  <si>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</si>
  <si>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</si>
  <si>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</si>
  <si>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</si>
  <si>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</si>
  <si>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</si>
  <si>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</si>
  <si>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</si>
  <si>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</si>
  <si>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</si>
  <si>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</si>
  <si>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</si>
  <si>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</si>
  <si>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</si>
  <si>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</si>
  <si>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</si>
  <si>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</si>
  <si>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</si>
  <si>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</si>
  <si>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</si>
  <si>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</si>
  <si>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</si>
  <si>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</si>
  <si>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</si>
  <si>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</si>
  <si>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</si>
  <si>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</si>
  <si>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</si>
  <si>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</si>
  <si>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</si>
  <si>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</si>
  <si>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</si>
  <si>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</si>
  <si>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</si>
  <si>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</si>
  <si>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</si>
  <si>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</si>
  <si>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</si>
  <si>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</si>
  <si>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</si>
  <si>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</si>
  <si>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</si>
  <si>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</si>
  <si>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</si>
  <si>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</si>
  <si>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</si>
  <si>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</si>
  <si>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</si>
  <si>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</si>
  <si>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</si>
  <si>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</si>
  <si>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</si>
  <si>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</si>
  <si>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</si>
  <si>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</si>
  <si>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</si>
  <si>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</si>
  <si>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</si>
  <si>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</si>
  <si>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</si>
  <si>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</si>
  <si>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</si>
  <si>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</si>
  <si>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</si>
  <si>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</si>
  <si>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</si>
  <si>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</si>
  <si>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</si>
  <si>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</si>
  <si>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</si>
  <si>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</si>
  <si>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</si>
  <si>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</si>
  <si>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</si>
  <si>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</si>
  <si>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</si>
  <si>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</si>
  <si>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</si>
  <si>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</si>
  <si>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</si>
  <si>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</si>
  <si>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</si>
  <si>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</si>
  <si>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</si>
  <si>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</si>
  <si>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</si>
  <si>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</si>
  <si>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</si>
  <si>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</si>
  <si>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</si>
  <si>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</si>
  <si>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</si>
  <si>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</si>
  <si>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</si>
  <si>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</si>
  <si>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</si>
  <si>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</si>
  <si>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</si>
  <si>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</si>
  <si>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</si>
  <si>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</si>
  <si>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</si>
  <si>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</si>
  <si>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</si>
  <si>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</si>
  <si>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</si>
  <si>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</si>
  <si>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</si>
  <si>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</si>
  <si>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</si>
  <si>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</si>
  <si>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</si>
  <si>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</si>
  <si>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</si>
  <si>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</si>
  <si>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</si>
  <si>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</si>
  <si>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</si>
  <si>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</si>
  <si>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</si>
  <si>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</si>
  <si>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</si>
  <si>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</si>
  <si>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</si>
  <si>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</si>
  <si>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</si>
  <si>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</si>
  <si>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</si>
  <si>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</si>
  <si>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</si>
  <si>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</si>
  <si>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</si>
  <si>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</si>
  <si>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</si>
  <si>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</si>
  <si>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</si>
  <si>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</si>
  <si>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</si>
  <si>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</si>
  <si>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</si>
  <si>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</si>
  <si>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</si>
  <si>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</si>
  <si>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</si>
  <si>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</si>
  <si>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</si>
  <si>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</si>
  <si>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</si>
  <si>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</si>
  <si>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</si>
  <si>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</si>
  <si>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</si>
  <si>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</si>
  <si>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</si>
  <si>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</si>
  <si>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</si>
  <si>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</si>
  <si>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</si>
  <si>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</si>
  <si>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</si>
  <si>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</si>
  <si>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</si>
  <si>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</si>
  <si>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</si>
  <si>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</si>
  <si>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</si>
  <si>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</si>
  <si>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</si>
  <si>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</si>
  <si>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</si>
  <si>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</si>
  <si>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</si>
  <si>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</si>
  <si>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</si>
  <si>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</si>
  <si>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</si>
  <si>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</si>
  <si>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</si>
  <si>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</si>
  <si>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</si>
  <si>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</si>
  <si>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</si>
  <si>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</si>
  <si>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</si>
  <si>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</si>
  <si>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</si>
  <si>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</si>
  <si>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</si>
  <si>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</si>
  <si>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</si>
  <si>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</si>
  <si>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</si>
  <si>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</si>
  <si>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</si>
  <si>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</si>
  <si>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</si>
  <si>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</si>
  <si>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</si>
  <si>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</si>
  <si>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</si>
  <si>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</si>
  <si>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</si>
  <si>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</si>
  <si>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</si>
  <si>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</si>
  <si>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</si>
  <si>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</si>
  <si>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</si>
  <si>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</si>
  <si>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</si>
  <si>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</si>
  <si>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</si>
  <si>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</si>
  <si>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</si>
  <si>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</si>
  <si>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</si>
  <si>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</si>
  <si>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</si>
  <si>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</si>
  <si>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</si>
  <si>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</si>
  <si>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</si>
  <si>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</si>
  <si>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</si>
  <si>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</si>
  <si>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</si>
  <si>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</si>
  <si>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</si>
  <si>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</si>
  <si>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</si>
  <si>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</si>
  <si>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</si>
  <si>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</si>
  <si>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</si>
  <si>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</si>
  <si>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</si>
  <si>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</si>
  <si>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</si>
  <si>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</si>
  <si>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</si>
  <si>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</si>
  <si>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</si>
  <si>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</si>
  <si>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</si>
  <si>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</si>
  <si>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</si>
  <si>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</si>
  <si>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</si>
  <si>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</si>
  <si>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</si>
  <si>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</si>
  <si>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</si>
  <si>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</si>
  <si>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</si>
  <si>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</si>
  <si>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</si>
  <si>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</si>
  <si>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</si>
  <si>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</si>
  <si>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</si>
  <si>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</si>
  <si>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</si>
  <si>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</si>
  <si>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</si>
  <si>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</si>
  <si>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</si>
  <si>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</si>
  <si>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</si>
  <si>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</si>
  <si>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</si>
  <si>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</si>
  <si>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</si>
  <si>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</si>
  <si>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</si>
  <si>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</si>
  <si>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</si>
  <si>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</si>
  <si>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</si>
  <si>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</si>
  <si>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</si>
  <si>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</si>
  <si>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</si>
  <si>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</si>
  <si>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</si>
  <si>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</si>
  <si>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</si>
  <si>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</si>
  <si>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</si>
  <si>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</si>
  <si>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</si>
  <si>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</si>
  <si>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</si>
  <si>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</si>
  <si>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</si>
  <si>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</si>
  <si>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</si>
  <si>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</si>
  <si>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</si>
  <si>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</si>
  <si>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</si>
  <si>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</si>
  <si>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</si>
  <si>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</si>
  <si>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</si>
  <si>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</si>
  <si>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</si>
  <si>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</si>
  <si>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</si>
  <si>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</si>
  <si>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</si>
  <si>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</si>
  <si>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</si>
  <si>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</si>
  <si>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</si>
  <si>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</si>
  <si>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</si>
  <si>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</si>
  <si>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</si>
  <si>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</si>
  <si>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</si>
  <si>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</si>
  <si>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</si>
  <si>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</si>
  <si>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</si>
  <si>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</si>
  <si>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</si>
  <si>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</si>
  <si>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</si>
  <si>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</si>
  <si>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</si>
  <si>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</si>
  <si>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</si>
  <si>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</si>
  <si>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</si>
  <si>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</si>
  <si>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</si>
  <si>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</si>
  <si>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</si>
  <si>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</si>
  <si>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</si>
  <si>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</si>
  <si>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</si>
  <si>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</si>
  <si>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</si>
  <si>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</si>
  <si>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</si>
  <si>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</si>
  <si>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</si>
  <si>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</si>
  <si>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</si>
  <si>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</si>
  <si>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</si>
  <si>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</si>
  <si>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</si>
  <si>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</si>
  <si>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</si>
  <si>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</si>
  <si>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</si>
  <si>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</si>
  <si>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</si>
  <si>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</si>
  <si>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</si>
  <si>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</si>
  <si>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</si>
  <si>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</si>
  <si>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</si>
  <si>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</si>
  <si>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</si>
  <si>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</si>
  <si>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</si>
  <si>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</si>
  <si>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</si>
  <si>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</si>
  <si>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</si>
  <si>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</si>
  <si>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</si>
  <si>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</si>
  <si>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</si>
  <si>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</si>
  <si>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</si>
  <si>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</si>
  <si>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</si>
  <si>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</si>
  <si>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</si>
  <si>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</si>
  <si>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</si>
  <si>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</si>
  <si>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</si>
  <si>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</si>
  <si>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</si>
  <si>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</si>
  <si>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</si>
  <si>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</si>
  <si>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</si>
  <si>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</si>
  <si>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</si>
  <si>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</si>
  <si>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</si>
  <si>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</si>
  <si>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</si>
  <si>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</si>
  <si>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</si>
  <si>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</si>
  <si>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</si>
  <si>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</si>
  <si>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</si>
  <si>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</si>
  <si>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</si>
  <si>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</si>
  <si>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</si>
  <si>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</si>
  <si>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</si>
  <si>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</si>
  <si>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</si>
  <si>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</si>
  <si>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</si>
  <si>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</si>
  <si>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</si>
  <si>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</si>
  <si>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</si>
  <si>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</si>
  <si>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</si>
  <si>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</si>
  <si>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</si>
  <si>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</si>
  <si>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</si>
  <si>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</si>
  <si>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</si>
  <si>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</si>
  <si>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</si>
  <si>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</si>
  <si>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</si>
  <si>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</si>
  <si>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</si>
  <si>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</si>
  <si>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</si>
  <si>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</si>
  <si>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</si>
  <si>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</si>
  <si>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</si>
  <si>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</si>
  <si>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</si>
  <si>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</si>
  <si>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</si>
  <si>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</si>
  <si>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</si>
  <si>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</si>
  <si>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</si>
  <si>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</si>
  <si>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</si>
  <si>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</si>
  <si>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</si>
  <si>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</si>
  <si>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</si>
  <si>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</si>
  <si>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</si>
  <si>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</si>
  <si>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</si>
  <si>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</si>
  <si>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</si>
  <si>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</si>
  <si>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</si>
  <si>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</si>
  <si>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</si>
  <si>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</si>
  <si>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</si>
  <si>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</si>
  <si>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</si>
  <si>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</si>
  <si>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</si>
  <si>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</si>
  <si>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</si>
  <si>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</si>
  <si>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</si>
  <si>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</si>
  <si>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</si>
  <si>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</si>
  <si>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</si>
  <si>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</si>
  <si>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</si>
  <si>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</si>
  <si>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</si>
  <si>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</si>
  <si>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</si>
  <si>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</si>
  <si>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</si>
  <si>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</si>
  <si>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</si>
  <si>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</si>
  <si>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</si>
  <si>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</si>
  <si>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</si>
  <si>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</si>
  <si>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</si>
  <si>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</si>
  <si>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</si>
  <si>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</si>
  <si>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</si>
  <si>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</si>
  <si>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</si>
  <si>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</si>
  <si>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</si>
  <si>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</si>
  <si>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</si>
  <si>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</si>
  <si>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</si>
  <si>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</si>
  <si>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</si>
  <si>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</si>
  <si>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</si>
  <si>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</si>
  <si>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</si>
  <si>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</si>
  <si>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</si>
  <si>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</si>
  <si>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</si>
  <si>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</si>
  <si>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</si>
  <si>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</si>
  <si>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</si>
  <si>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</si>
  <si>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</si>
  <si>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</si>
  <si>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</si>
  <si>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</si>
  <si>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</si>
  <si>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</si>
  <si>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</si>
  <si>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</si>
  <si>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</si>
  <si>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</si>
  <si>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</si>
  <si>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</si>
  <si>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</si>
  <si>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</si>
  <si>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</si>
  <si>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</si>
  <si>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</si>
  <si>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</si>
  <si>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</si>
  <si>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</si>
  <si>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</si>
  <si>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</si>
  <si>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</si>
  <si>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</si>
  <si>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</si>
  <si>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</si>
  <si>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</si>
  <si>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</si>
  <si>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</si>
  <si>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</si>
  <si>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</si>
  <si>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</si>
  <si>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</si>
  <si>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</si>
  <si>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</si>
  <si>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</si>
  <si>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</si>
  <si>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</si>
  <si>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</si>
  <si>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</si>
  <si>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</si>
  <si>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</si>
  <si>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</si>
  <si>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</si>
  <si>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</si>
  <si>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</si>
  <si>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</si>
  <si>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</si>
  <si>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</si>
  <si>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</si>
  <si>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</si>
  <si>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</si>
  <si>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</si>
  <si>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</si>
  <si>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</si>
  <si>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</si>
  <si>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</si>
  <si>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</si>
  <si>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</si>
  <si>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</si>
  <si>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</si>
  <si>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</si>
  <si>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</si>
  <si>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</si>
  <si>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</si>
  <si>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</si>
  <si>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</si>
  <si>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</si>
  <si>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</si>
  <si>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</si>
  <si>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</si>
  <si>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</si>
  <si>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</si>
  <si>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</si>
  <si>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</si>
  <si>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</si>
  <si>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</si>
  <si>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</si>
  <si>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</si>
  <si>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</si>
  <si>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</si>
  <si>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</si>
  <si>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</si>
  <si>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</si>
  <si>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</si>
  <si>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</si>
  <si>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</si>
  <si>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</si>
  <si>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</si>
  <si>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</si>
  <si>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</si>
  <si>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</si>
  <si>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</si>
  <si>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</si>
  <si>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</si>
  <si>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</si>
  <si>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</si>
  <si>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</si>
  <si>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</si>
  <si>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</si>
  <si>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</si>
  <si>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</si>
  <si>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</si>
  <si>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</si>
  <si>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</si>
  <si>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</si>
  <si>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</si>
  <si>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</si>
  <si>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</si>
  <si>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</si>
  <si>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</si>
  <si>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</si>
  <si>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</si>
  <si>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</si>
  <si>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</si>
  <si>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</si>
  <si>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</si>
  <si>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</si>
  <si>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</si>
  <si>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</si>
  <si>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</si>
  <si>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</si>
  <si>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</si>
  <si>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</si>
  <si>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</si>
  <si>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</si>
  <si>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</si>
  <si>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</si>
  <si>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</si>
  <si>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</si>
  <si>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</si>
  <si>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</si>
  <si>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</si>
  <si>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</si>
  <si>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</si>
  <si>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</si>
  <si>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</si>
  <si>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</si>
  <si>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</si>
  <si>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</si>
  <si>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</si>
  <si>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</si>
  <si>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</si>
  <si>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</si>
  <si>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</si>
  <si>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</si>
  <si>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</si>
  <si>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</si>
  <si>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</si>
  <si>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</si>
  <si>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</si>
  <si>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</si>
  <si>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</si>
  <si>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</si>
  <si>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</si>
  <si>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</si>
  <si>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</si>
  <si>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</si>
  <si>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</si>
  <si>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</si>
  <si>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</si>
  <si>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</si>
  <si>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</si>
  <si>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</si>
  <si>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</si>
  <si>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</si>
  <si>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</si>
  <si>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</si>
  <si>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</si>
  <si>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</si>
  <si>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</si>
  <si>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</si>
  <si>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</si>
  <si>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</si>
  <si>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</si>
  <si>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</si>
  <si>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</si>
  <si>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</si>
  <si>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</si>
  <si>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</si>
  <si>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</si>
  <si>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</si>
  <si>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</si>
  <si>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</si>
  <si>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</si>
  <si>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</si>
  <si>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</si>
  <si>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</si>
  <si>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</si>
  <si>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</si>
  <si>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</si>
  <si>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</si>
  <si>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</si>
  <si>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</si>
  <si>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</si>
  <si>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</si>
  <si>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</si>
  <si>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</si>
  <si>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</si>
  <si>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</si>
  <si>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</si>
  <si>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</si>
  <si>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</si>
  <si>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</si>
  <si>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</si>
  <si>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</si>
  <si>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</si>
  <si>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</si>
  <si>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</si>
  <si>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</si>
  <si>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</si>
  <si>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</si>
  <si>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</si>
  <si>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</si>
  <si>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</si>
  <si>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</si>
  <si>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</si>
  <si>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</si>
  <si>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</si>
  <si>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</si>
  <si>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</si>
  <si>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</si>
  <si>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</si>
  <si>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</si>
  <si>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</si>
  <si>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</si>
  <si>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</si>
  <si>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</si>
  <si>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</si>
  <si>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</si>
  <si>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</si>
  <si>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</si>
  <si>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</si>
  <si>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</si>
  <si>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</si>
  <si>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</si>
  <si>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</si>
  <si>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</si>
  <si>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</si>
  <si>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</si>
  <si>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</si>
  <si>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</si>
  <si>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</si>
  <si>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</si>
  <si>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</si>
  <si>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</si>
  <si>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</si>
  <si>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</si>
  <si>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</si>
  <si>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</si>
  <si>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</si>
  <si>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</si>
  <si>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</si>
  <si>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</si>
  <si>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</si>
  <si>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</si>
  <si>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</si>
  <si>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</si>
  <si>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</si>
  <si>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</si>
  <si>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</si>
  <si>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</si>
  <si>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</si>
  <si>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</si>
  <si>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</si>
  <si>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</si>
  <si>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</si>
  <si>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</si>
  <si>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</si>
  <si>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</si>
  <si>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</si>
  <si>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</si>
  <si>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</si>
  <si>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</si>
  <si>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</si>
  <si>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</si>
  <si>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</si>
  <si>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</si>
  <si>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</si>
  <si>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</si>
  <si>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</si>
  <si>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</si>
  <si>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</si>
  <si>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</si>
  <si>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</si>
  <si>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</si>
  <si>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</si>
  <si>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</si>
  <si>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</si>
  <si>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</si>
  <si>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</si>
  <si>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</si>
  <si>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</si>
  <si>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</si>
  <si>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</si>
  <si>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</si>
  <si>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</si>
  <si>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</si>
  <si>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</si>
  <si>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</si>
  <si>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</si>
  <si>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</si>
  <si>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</si>
  <si>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</si>
  <si>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</si>
  <si>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</si>
  <si>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</si>
  <si>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</si>
  <si>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</si>
  <si>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</si>
  <si>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</si>
  <si>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</si>
  <si>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</si>
  <si>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</si>
  <si>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</si>
  <si>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</si>
  <si>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</si>
  <si>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</si>
  <si>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</si>
  <si>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</si>
  <si>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</si>
  <si>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</si>
  <si>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</si>
  <si>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</si>
  <si>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</si>
  <si>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</si>
  <si>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</si>
  <si>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</si>
  <si>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</si>
  <si>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</si>
  <si>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</si>
  <si>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</si>
  <si>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</si>
  <si>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</si>
  <si>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</si>
  <si>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</si>
  <si>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</si>
  <si>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</si>
  <si>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</si>
  <si>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</si>
  <si>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</si>
  <si>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</si>
  <si>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</si>
  <si>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</si>
  <si>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</si>
  <si>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</si>
  <si>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</si>
  <si>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</si>
  <si>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</si>
  <si>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</si>
  <si>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</si>
  <si>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</si>
  <si>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</si>
  <si>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</si>
  <si>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</si>
  <si>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</si>
  <si>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</si>
  <si>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</si>
  <si>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</si>
  <si>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</si>
  <si>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</si>
  <si>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</si>
  <si>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</si>
  <si>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</si>
  <si>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</si>
  <si>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</si>
  <si>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</si>
  <si>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</si>
  <si>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</si>
  <si>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</si>
  <si>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</si>
  <si>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</si>
  <si>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</si>
  <si>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</si>
  <si>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</si>
  <si>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</si>
  <si>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</si>
  <si>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</si>
  <si>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</si>
  <si>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</si>
  <si>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</si>
  <si>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</si>
  <si>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</si>
  <si>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</si>
  <si>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</si>
  <si>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</si>
  <si>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</si>
  <si>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</si>
  <si>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</si>
  <si>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</si>
  <si>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</si>
  <si>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</si>
  <si>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</si>
  <si>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</si>
  <si>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</si>
  <si>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</si>
  <si>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</si>
  <si>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</si>
  <si>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</si>
  <si>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</si>
  <si>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</si>
  <si>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</si>
  <si>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</si>
  <si>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</si>
  <si>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</si>
  <si>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</si>
  <si>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</si>
  <si>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</si>
  <si>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</si>
  <si>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</si>
  <si>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</si>
  <si>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</si>
  <si>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</si>
  <si>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</si>
  <si>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</si>
  <si>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</si>
  <si>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</si>
  <si>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</si>
  <si>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</si>
  <si>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</si>
  <si>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</si>
  <si>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</si>
  <si>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</si>
  <si>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</si>
  <si>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</si>
  <si>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</si>
  <si>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</si>
  <si>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</si>
  <si>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</si>
  <si>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</si>
  <si>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</si>
  <si>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</si>
  <si>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</si>
  <si>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</si>
  <si>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</si>
  <si>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</si>
  <si>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</si>
  <si>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</si>
  <si>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</si>
  <si>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</si>
  <si>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</si>
  <si>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</si>
  <si>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</si>
  <si>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</si>
  <si>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</si>
  <si>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</si>
  <si>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</si>
  <si>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</si>
  <si>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</si>
  <si>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</si>
  <si>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</si>
  <si>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</si>
  <si>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</si>
  <si>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</si>
  <si>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</si>
  <si>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</si>
  <si>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</si>
  <si>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</si>
  <si>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</si>
  <si>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</si>
  <si>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</si>
  <si>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</si>
  <si>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</si>
  <si>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</si>
  <si>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</si>
  <si>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</si>
  <si>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</si>
  <si>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</si>
  <si>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</si>
  <si>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</si>
  <si>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</si>
  <si>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</si>
  <si>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</si>
  <si>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</si>
  <si>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</si>
  <si>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</si>
  <si>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</si>
  <si>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</si>
  <si>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</si>
  <si>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</si>
  <si>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</si>
  <si>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</si>
  <si>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</si>
  <si>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</si>
  <si>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</si>
  <si>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</si>
  <si>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</si>
  <si>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</si>
  <si>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</si>
  <si>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</si>
  <si>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</si>
  <si>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</si>
  <si>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</si>
  <si>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</si>
  <si>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</si>
  <si>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</si>
  <si>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</si>
  <si>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</si>
  <si>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</si>
  <si>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</si>
  <si>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</si>
  <si>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</si>
  <si>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</si>
  <si>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</si>
  <si>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</si>
  <si>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</si>
  <si>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</si>
  <si>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</si>
  <si>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</si>
  <si>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</si>
  <si>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</si>
  <si>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</si>
  <si>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</si>
  <si>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</si>
  <si>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</si>
  <si>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</si>
  <si>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</si>
  <si>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</si>
  <si>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</si>
  <si>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</si>
  <si>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</si>
  <si>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</si>
  <si>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</si>
  <si>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</si>
  <si>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</si>
  <si>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</si>
  <si>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</si>
  <si>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</si>
  <si>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</si>
  <si>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</si>
  <si>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</si>
  <si>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</si>
  <si>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</si>
  <si>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</si>
  <si>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</si>
  <si>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</si>
  <si>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</si>
  <si>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</si>
  <si>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</si>
  <si>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</si>
  <si>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</si>
  <si>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</si>
  <si>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</si>
  <si>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</si>
  <si>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</si>
  <si>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</si>
  <si>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</si>
  <si>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</si>
  <si>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</si>
  <si>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</si>
  <si>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</si>
  <si>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</si>
  <si>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</si>
  <si>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</si>
  <si>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</si>
  <si>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</si>
  <si>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</si>
  <si>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</si>
  <si>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</si>
  <si>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</si>
  <si>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</si>
  <si>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</si>
  <si>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</si>
  <si>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</si>
  <si>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</si>
  <si>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</si>
  <si>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</si>
  <si>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</si>
  <si>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</si>
  <si>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</si>
  <si>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</si>
  <si>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</si>
  <si>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</si>
  <si>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</si>
  <si>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</si>
  <si>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</si>
  <si>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</si>
  <si>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</si>
  <si>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</si>
  <si>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</si>
  <si>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</si>
  <si>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</si>
  <si>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</si>
  <si>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</si>
  <si>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</si>
  <si>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</si>
  <si>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</si>
  <si>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</si>
  <si>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</si>
  <si>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</si>
  <si>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</si>
  <si>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</si>
  <si>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</si>
  <si>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</si>
  <si>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</si>
  <si>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</si>
  <si>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</si>
  <si>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</si>
  <si>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</si>
  <si>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</si>
  <si>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</si>
  <si>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</si>
  <si>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</si>
  <si>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</si>
  <si>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</si>
  <si>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</si>
  <si>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</si>
  <si>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</si>
  <si>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</si>
  <si>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</si>
  <si>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</si>
  <si>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</si>
  <si>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</si>
  <si>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</si>
  <si>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</si>
  <si>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</si>
  <si>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</si>
  <si>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</si>
  <si>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</si>
  <si>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</si>
  <si>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</si>
  <si>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</si>
  <si>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</si>
  <si>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</si>
  <si>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</si>
  <si>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</si>
  <si>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</si>
  <si>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</si>
  <si>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</si>
  <si>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</si>
  <si>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</si>
  <si>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</si>
  <si>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</si>
  <si>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</si>
  <si>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</si>
  <si>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</si>
  <si>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</si>
  <si>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</si>
  <si>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</si>
  <si>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</si>
  <si>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</si>
  <si>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</si>
  <si>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</si>
  <si>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</si>
  <si>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</si>
  <si>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</si>
  <si>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</si>
  <si>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</si>
  <si>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</si>
  <si>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</si>
  <si>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</si>
  <si>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</si>
  <si>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</si>
  <si>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</si>
  <si>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</si>
  <si>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</si>
  <si>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</si>
  <si>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</si>
  <si>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</si>
  <si>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</si>
  <si>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</si>
  <si>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</si>
  <si>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</si>
  <si>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</si>
  <si>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</si>
  <si>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</si>
  <si>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</si>
  <si>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</si>
  <si>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</si>
  <si>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</si>
  <si>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</si>
  <si>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</si>
  <si>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</si>
  <si>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</si>
  <si>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</si>
  <si>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</si>
  <si>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</si>
  <si>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</si>
  <si>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</si>
  <si>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</si>
  <si>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</si>
  <si>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</si>
  <si>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</si>
  <si>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</si>
  <si>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</si>
  <si>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</si>
  <si>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</si>
  <si>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</si>
  <si>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</si>
  <si>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</si>
  <si>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</si>
  <si>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</si>
  <si>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</si>
  <si>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</si>
  <si>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</si>
  <si>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</si>
  <si>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</si>
  <si>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</si>
  <si>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</si>
  <si>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</si>
  <si>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</si>
  <si>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</si>
  <si>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</si>
  <si>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</si>
  <si>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</si>
  <si>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</si>
  <si>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</si>
  <si>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</si>
  <si>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</si>
  <si>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</si>
  <si>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</si>
  <si>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</si>
  <si>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</si>
  <si>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</si>
  <si>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</si>
  <si>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</si>
  <si>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</si>
  <si>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</si>
  <si>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</si>
  <si>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</si>
  <si>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</si>
  <si>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</si>
  <si>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</si>
  <si>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</si>
  <si>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</si>
  <si>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</si>
  <si>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</si>
  <si>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</si>
  <si>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</si>
  <si>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</si>
  <si>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</si>
  <si>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</si>
  <si>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</si>
  <si>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</si>
  <si>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</si>
  <si>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</si>
  <si>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</si>
  <si>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</si>
  <si>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</si>
  <si>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</si>
  <si>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</si>
  <si>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</si>
  <si>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</si>
  <si>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</si>
  <si>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</si>
  <si>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</si>
  <si>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</si>
  <si>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</si>
  <si>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</si>
  <si>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</si>
  <si>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</si>
  <si>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</si>
  <si>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</si>
  <si>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</si>
  <si>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</si>
  <si>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</si>
  <si>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</si>
  <si>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</si>
  <si>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</si>
  <si>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</si>
  <si>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</si>
  <si>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</si>
  <si>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</si>
  <si>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</si>
  <si>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</si>
  <si>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</si>
  <si>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</si>
  <si>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</si>
  <si>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</si>
  <si>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</si>
  <si>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</si>
  <si>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</si>
  <si>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</si>
  <si>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</si>
  <si>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</si>
  <si>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</si>
  <si>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</si>
  <si>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</si>
  <si>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</si>
  <si>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</si>
  <si>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</si>
  <si>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</si>
  <si>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</si>
  <si>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</si>
  <si>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</si>
  <si>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</si>
  <si>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</si>
  <si>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</si>
  <si>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</si>
  <si>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</si>
  <si>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</si>
  <si>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</si>
  <si>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</si>
  <si>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</si>
  <si>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</si>
  <si>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</si>
  <si>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</si>
  <si>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</si>
  <si>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</si>
  <si>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</si>
  <si>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</si>
  <si>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</si>
  <si>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</si>
  <si>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</si>
  <si>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</si>
  <si>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</si>
  <si>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</si>
  <si>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</si>
  <si>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</si>
  <si>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</si>
  <si>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</si>
  <si>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</si>
  <si>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</si>
  <si>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</si>
  <si>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</si>
  <si>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</si>
  <si>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</si>
  <si>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</si>
  <si>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</si>
  <si>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</si>
  <si>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</si>
  <si>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</si>
  <si>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</si>
  <si>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</si>
  <si>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</si>
  <si>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</si>
  <si>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</si>
  <si>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</si>
  <si>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</si>
  <si>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</si>
  <si>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</si>
  <si>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</si>
  <si>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</si>
  <si>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</si>
  <si>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</si>
  <si>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</si>
  <si>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</si>
  <si>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</si>
  <si>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</si>
  <si>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</si>
  <si>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</si>
  <si>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</si>
  <si>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</si>
  <si>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</si>
  <si>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</si>
  <si>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</si>
  <si>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</si>
  <si>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</si>
  <si>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</si>
  <si>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</si>
  <si>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</si>
  <si>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</si>
  <si>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</si>
  <si>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</si>
  <si>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</si>
  <si>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</si>
  <si>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</si>
  <si>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</si>
  <si>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</si>
  <si>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</si>
  <si>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</si>
  <si>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</si>
  <si>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</si>
  <si>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</si>
  <si>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</si>
  <si>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</si>
  <si>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</si>
  <si>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</si>
  <si>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</si>
  <si>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</si>
  <si>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</si>
  <si>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</si>
  <si>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</si>
  <si>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</si>
  <si>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</si>
  <si>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</si>
  <si>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</si>
  <si>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</si>
  <si>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</si>
  <si>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</si>
  <si>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</si>
  <si>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</si>
  <si>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</si>
  <si>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</si>
  <si>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</si>
  <si>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</si>
  <si>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</si>
  <si>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</si>
  <si>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</si>
  <si>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</si>
  <si>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</si>
  <si>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</si>
  <si>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</si>
  <si>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</si>
  <si>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</si>
  <si>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</si>
  <si>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</si>
  <si>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</si>
  <si>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</si>
  <si>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</si>
  <si>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</si>
  <si>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</si>
  <si>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</si>
  <si>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</si>
  <si>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</si>
  <si>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</si>
  <si>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</si>
  <si>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</si>
  <si>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</si>
  <si>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</si>
  <si>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</si>
  <si>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</si>
  <si>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</si>
  <si>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</si>
  <si>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</si>
  <si>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</si>
  <si>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</si>
  <si>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</si>
  <si>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</si>
  <si>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</si>
  <si>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</si>
  <si>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</si>
  <si>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</si>
  <si>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</si>
  <si>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</si>
  <si>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</si>
  <si>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</si>
  <si>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</si>
  <si>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</si>
  <si>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</si>
  <si>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</si>
  <si>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</si>
  <si>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</si>
  <si>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</si>
  <si>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</si>
  <si>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</si>
  <si>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</si>
  <si>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</si>
  <si>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</si>
  <si>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</si>
  <si>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</si>
  <si>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</si>
  <si>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</si>
  <si>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</si>
  <si>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</si>
  <si>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</si>
  <si>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</si>
  <si>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</si>
  <si>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</si>
  <si>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</si>
  <si>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</si>
  <si>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</si>
  <si>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</si>
  <si>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</si>
  <si>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</si>
  <si>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</si>
  <si>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</si>
  <si>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</si>
  <si>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</si>
  <si>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</si>
  <si>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</si>
  <si>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</si>
  <si>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</si>
  <si>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</si>
  <si>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</si>
  <si>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</si>
  <si>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</si>
  <si>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</si>
  <si>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</si>
  <si>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</si>
  <si>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</si>
  <si>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</si>
  <si>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</si>
  <si>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</si>
  <si>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</si>
  <si>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</si>
  <si>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</si>
  <si>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</si>
  <si>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</si>
  <si>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</si>
  <si>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</si>
  <si>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</si>
  <si>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</si>
  <si>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</si>
  <si>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</si>
  <si>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</si>
  <si>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</si>
  <si>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</si>
  <si>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</si>
  <si>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</si>
  <si>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</si>
  <si>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</si>
  <si>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</si>
  <si>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</si>
  <si>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</si>
  <si>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</si>
  <si>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</si>
  <si>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</si>
  <si>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</si>
  <si>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</si>
  <si>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</si>
  <si>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</si>
  <si>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</si>
  <si>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</si>
  <si>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</si>
  <si>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</si>
  <si>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</si>
  <si>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</si>
  <si>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</si>
  <si>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</si>
  <si>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</si>
  <si>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</si>
  <si>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</si>
  <si>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</si>
  <si>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</si>
  <si>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</si>
  <si>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</si>
  <si>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</si>
  <si>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</si>
  <si>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</si>
  <si>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</si>
  <si>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</si>
  <si>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</si>
  <si>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</si>
  <si>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</si>
  <si>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</si>
  <si>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</si>
  <si>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</si>
  <si>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</si>
  <si>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</si>
  <si>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</si>
  <si>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</si>
  <si>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</si>
  <si>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</si>
  <si>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</si>
  <si>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</si>
  <si>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</si>
  <si>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</si>
  <si>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</si>
  <si>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</si>
  <si>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</si>
  <si>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</si>
  <si>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</si>
  <si>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</si>
  <si>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</si>
  <si>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</si>
  <si>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</si>
  <si>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</si>
  <si>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</si>
  <si>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</si>
  <si>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</si>
  <si>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</si>
  <si>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</si>
  <si>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</si>
  <si>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</si>
  <si>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</si>
  <si>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</si>
  <si>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</si>
  <si>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</si>
  <si>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</si>
  <si>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</si>
  <si>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</si>
  <si>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</si>
  <si>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</si>
  <si>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</si>
  <si>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</si>
  <si>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</si>
  <si>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</si>
  <si>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</si>
  <si>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</si>
  <si>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</si>
  <si>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</si>
  <si>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</si>
  <si>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</si>
  <si>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</si>
  <si>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</si>
  <si>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</si>
  <si>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</si>
  <si>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</si>
  <si>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</si>
  <si>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</si>
  <si>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</si>
  <si>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</si>
  <si>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</si>
  <si>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</si>
  <si>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</si>
  <si>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</si>
  <si>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</si>
  <si>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</si>
  <si>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</si>
  <si>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</si>
  <si>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</si>
  <si>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</si>
  <si>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</si>
  <si>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</si>
  <si>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</si>
  <si>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</si>
  <si>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</si>
  <si>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</si>
  <si>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</si>
  <si>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</si>
  <si>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</si>
  <si>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</si>
  <si>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</si>
  <si>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</si>
  <si>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</si>
  <si>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</si>
  <si>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</si>
  <si>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</si>
  <si>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</si>
  <si>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</si>
  <si>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</si>
  <si>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</si>
  <si>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</si>
  <si>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</si>
  <si>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</si>
  <si>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</si>
  <si>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</si>
  <si>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</si>
  <si>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</si>
  <si>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</si>
  <si>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</si>
  <si>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</si>
  <si>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</si>
  <si>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</si>
  <si>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</si>
  <si>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</si>
  <si>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</si>
  <si>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</si>
  <si>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</si>
  <si>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</si>
  <si>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</si>
  <si>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</si>
  <si>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</si>
  <si>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</si>
  <si>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</si>
  <si>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</si>
  <si>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</si>
  <si>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</si>
  <si>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</si>
  <si>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</si>
  <si>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</si>
  <si>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</si>
  <si>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</si>
  <si>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</si>
  <si>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</si>
  <si>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</si>
  <si>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</si>
  <si>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</si>
  <si>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</si>
  <si>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</si>
  <si>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</si>
  <si>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</si>
  <si>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</si>
  <si>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</si>
  <si>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</si>
  <si>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</si>
  <si>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</si>
  <si>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</si>
  <si>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</si>
  <si>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</si>
  <si>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</si>
  <si>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</si>
  <si>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</si>
  <si>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</si>
  <si>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</si>
  <si>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</si>
  <si>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</si>
  <si>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</si>
  <si>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</si>
  <si>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</si>
  <si>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</si>
  <si>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</si>
  <si>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</si>
  <si>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</si>
  <si>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</si>
  <si>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</si>
  <si>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</si>
  <si>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</si>
  <si>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</si>
  <si>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</si>
  <si>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</si>
  <si>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</si>
  <si>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</si>
  <si>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</si>
  <si>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</si>
  <si>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</si>
  <si>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</si>
  <si>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</si>
  <si>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</si>
  <si>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</si>
  <si>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</si>
  <si>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</si>
  <si>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</si>
  <si>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</si>
  <si>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</si>
  <si>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</si>
  <si>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</si>
  <si>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</si>
  <si>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</si>
  <si>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</si>
  <si>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</si>
  <si>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</si>
  <si>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</si>
  <si>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</si>
  <si>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</si>
  <si>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</si>
  <si>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</si>
  <si>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</si>
  <si>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</si>
  <si>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</si>
  <si>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</si>
  <si>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</si>
  <si>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</si>
  <si>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</si>
  <si>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</si>
  <si>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</si>
  <si>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</si>
  <si>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</si>
  <si>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</si>
  <si>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</si>
  <si>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</si>
  <si>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</si>
  <si>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</si>
  <si>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</si>
  <si>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</si>
  <si>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</si>
  <si>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</si>
  <si>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</si>
  <si>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</si>
  <si>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</si>
  <si>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</si>
  <si>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</si>
  <si>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</si>
  <si>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</si>
  <si>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</si>
  <si>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</si>
  <si>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</si>
  <si>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</si>
  <si>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</si>
  <si>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</si>
  <si>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</si>
  <si>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</si>
  <si>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</si>
  <si>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</si>
  <si>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</si>
  <si>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</si>
  <si>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</si>
  <si>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</si>
  <si>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</si>
  <si>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</si>
  <si>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</si>
  <si>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</si>
  <si>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</si>
  <si>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</si>
  <si>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</si>
  <si>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</si>
  <si>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</si>
  <si>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</si>
  <si>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</si>
  <si>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</si>
  <si>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</si>
  <si>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</si>
  <si>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</si>
  <si>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</si>
  <si>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</si>
  <si>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</si>
  <si>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</si>
  <si>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</si>
  <si>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</si>
  <si>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</si>
  <si>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</si>
  <si>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</si>
  <si>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</si>
  <si>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</si>
  <si>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</si>
  <si>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</si>
  <si>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</si>
  <si>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</si>
  <si>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</si>
  <si>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</si>
  <si>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</si>
  <si>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</si>
  <si>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</si>
  <si>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</si>
  <si>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</si>
  <si>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</si>
  <si>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</si>
  <si>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</si>
  <si>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</si>
  <si>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</si>
  <si>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</si>
  <si>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</si>
  <si>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</si>
  <si>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</si>
  <si>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</si>
  <si>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</si>
  <si>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</si>
  <si>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</si>
  <si>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</si>
  <si>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</si>
  <si>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</si>
  <si>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</si>
  <si>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</si>
  <si>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</si>
  <si>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</si>
  <si>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</si>
  <si>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</si>
  <si>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</si>
  <si>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</si>
  <si>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</si>
  <si>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</si>
  <si>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</si>
  <si>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</si>
  <si>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</si>
  <si>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</si>
  <si>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</si>
  <si>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</si>
  <si>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</si>
  <si>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</si>
  <si>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</si>
  <si>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</si>
  <si>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</si>
  <si>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</si>
  <si>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</si>
  <si>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</si>
  <si>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</si>
  <si>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</si>
  <si>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</si>
  <si>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</si>
  <si>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</si>
  <si>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</si>
  <si>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</si>
  <si>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</si>
  <si>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</si>
  <si>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</si>
  <si>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</si>
  <si>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</si>
  <si>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</si>
  <si>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</si>
  <si>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</si>
  <si>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</si>
  <si>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</si>
  <si>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</si>
  <si>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</si>
  <si>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</si>
  <si>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</si>
  <si>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</si>
  <si>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</si>
  <si>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</si>
  <si>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</si>
  <si>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</si>
  <si>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</si>
  <si>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</si>
  <si>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</si>
  <si>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</si>
  <si>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</si>
  <si>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</si>
  <si>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</si>
  <si>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</si>
  <si>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</si>
  <si>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</si>
  <si>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</si>
  <si>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</si>
  <si>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</si>
  <si>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</si>
  <si>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</si>
  <si>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</si>
  <si>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</si>
  <si>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</si>
  <si>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</si>
  <si>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</si>
  <si>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</si>
  <si>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</si>
  <si>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</si>
  <si>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</si>
  <si>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</si>
  <si>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</si>
  <si>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</si>
  <si>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</si>
  <si>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</si>
  <si>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</si>
  <si>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</si>
  <si>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</si>
  <si>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</si>
  <si>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</si>
  <si>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</si>
  <si>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</si>
  <si>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</si>
  <si>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</si>
  <si>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</si>
  <si>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</si>
  <si>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</si>
  <si>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</si>
  <si>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</si>
  <si>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</si>
  <si>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</si>
  <si>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</si>
  <si>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</si>
  <si>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</si>
  <si>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</si>
  <si>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</si>
  <si>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</si>
  <si>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</si>
  <si>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</si>
  <si>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</si>
  <si>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</si>
  <si>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</si>
  <si>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</si>
  <si>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</si>
  <si>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</si>
  <si>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</si>
  <si>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</si>
  <si>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</si>
  <si>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</si>
  <si>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</si>
  <si>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</si>
  <si>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</si>
  <si>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</si>
  <si>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</si>
  <si>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</si>
  <si>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</si>
  <si>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</si>
  <si>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</si>
  <si>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</si>
  <si>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</si>
  <si>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</si>
  <si>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</si>
  <si>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</si>
  <si>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</si>
  <si>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</si>
  <si>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</si>
  <si>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</si>
  <si>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</si>
  <si>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</si>
  <si>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</si>
  <si>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</si>
  <si>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</si>
  <si>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</si>
  <si>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</si>
  <si>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</si>
  <si>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</si>
  <si>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</si>
  <si>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</si>
  <si>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</si>
  <si>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</si>
  <si>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</si>
  <si>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</si>
  <si>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</si>
  <si>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</si>
  <si>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</si>
  <si>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</si>
  <si>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</si>
  <si>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</si>
  <si>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</si>
  <si>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</si>
  <si>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</si>
  <si>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</si>
  <si>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</si>
  <si>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</si>
  <si>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</si>
  <si>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</si>
  <si>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</si>
  <si>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</si>
  <si>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</si>
  <si>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</si>
  <si>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</si>
  <si>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</si>
  <si>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</si>
  <si>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</si>
  <si>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</si>
  <si>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</si>
  <si>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</si>
  <si>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</si>
  <si>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</si>
  <si>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</si>
  <si>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</si>
  <si>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</si>
  <si>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</si>
  <si>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</si>
  <si>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</si>
  <si>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</si>
  <si>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</si>
  <si>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</si>
  <si>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</si>
  <si>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</si>
  <si>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</si>
  <si>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</si>
  <si>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</si>
  <si>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</si>
  <si>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</si>
  <si>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</si>
  <si>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</si>
  <si>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</si>
  <si>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</si>
  <si>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</si>
  <si>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</si>
  <si>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</si>
  <si>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</si>
  <si>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</si>
  <si>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</si>
  <si>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</si>
  <si>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</si>
  <si>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</si>
  <si>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</si>
  <si>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</si>
  <si>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</si>
  <si>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</si>
  <si>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</si>
  <si>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</si>
  <si>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</si>
  <si>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</si>
  <si>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</si>
  <si>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</si>
  <si>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</si>
  <si>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</si>
  <si>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</si>
  <si>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</si>
  <si>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</si>
  <si>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</si>
  <si>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</si>
  <si>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</si>
  <si>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</si>
  <si>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</si>
  <si>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</si>
  <si>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</si>
  <si>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</si>
  <si>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</si>
  <si>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</si>
  <si>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</si>
  <si>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</si>
  <si>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</si>
  <si>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</si>
  <si>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</si>
  <si>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</si>
  <si>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</si>
  <si>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</si>
  <si>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</si>
  <si>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</si>
  <si>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</si>
  <si>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</si>
  <si>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</si>
  <si>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</si>
  <si>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</si>
  <si>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</si>
  <si>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</si>
  <si>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</si>
  <si>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</si>
  <si>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</si>
  <si>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</si>
  <si>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</si>
  <si>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</si>
  <si>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</si>
  <si>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</si>
  <si>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</si>
  <si>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</si>
  <si>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</si>
  <si>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</si>
  <si>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</si>
  <si>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</si>
  <si>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</si>
  <si>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</si>
  <si>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</si>
  <si>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</si>
  <si>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</si>
  <si>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</si>
  <si>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</si>
  <si>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</si>
  <si>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</si>
  <si>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</si>
  <si>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</si>
  <si>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</si>
  <si>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</si>
  <si>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</si>
  <si>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</si>
  <si>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</si>
  <si>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</si>
  <si>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</si>
  <si>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</si>
  <si>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</si>
  <si>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</si>
  <si>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</si>
  <si>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</si>
  <si>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</si>
  <si>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</si>
  <si>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</si>
  <si>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</si>
  <si>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</si>
  <si>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</si>
  <si>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</si>
  <si>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</si>
  <si>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</si>
  <si>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</si>
  <si>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</si>
  <si>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</si>
  <si>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</si>
  <si>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</si>
  <si>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</si>
  <si>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</si>
  <si>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</si>
  <si>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</si>
  <si>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</si>
  <si>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</si>
  <si>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</si>
  <si>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</si>
  <si>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</si>
  <si>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</si>
  <si>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</si>
  <si>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</si>
  <si>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</si>
  <si>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</si>
  <si>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</si>
  <si>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</si>
  <si>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</si>
  <si>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</si>
  <si>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</si>
  <si>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</si>
  <si>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</si>
  <si>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</si>
  <si>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</si>
  <si>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</si>
  <si>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</si>
  <si>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</si>
  <si>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</si>
  <si>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</si>
  <si>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</si>
  <si>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</si>
  <si>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</si>
  <si>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</si>
  <si>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</si>
  <si>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</si>
  <si>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</si>
  <si>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</si>
  <si>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</si>
  <si>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</si>
  <si>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</si>
  <si>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</si>
  <si>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</si>
  <si>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</si>
  <si>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</si>
  <si>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</si>
  <si>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</si>
  <si>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</si>
  <si>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</si>
  <si>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</si>
  <si>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</si>
  <si>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</si>
  <si>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</si>
  <si>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</si>
  <si>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</si>
  <si>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</si>
  <si>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</si>
  <si>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</si>
  <si>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</si>
  <si>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</si>
  <si>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</si>
  <si>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</si>
  <si>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</si>
  <si>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</si>
  <si>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</si>
  <si>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</si>
  <si>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</si>
  <si>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</si>
  <si>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</si>
  <si>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</si>
  <si>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</si>
  <si>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</si>
  <si>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</si>
  <si>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</si>
  <si>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</si>
  <si>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</si>
  <si>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</si>
  <si>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</si>
  <si>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</si>
  <si>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</si>
  <si>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</si>
  <si>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</si>
  <si>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</si>
  <si>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</si>
  <si>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</si>
  <si>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</si>
  <si>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</si>
  <si>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</si>
  <si>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</si>
  <si>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</si>
  <si>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</si>
  <si>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</si>
  <si>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</si>
  <si>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</si>
  <si>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</si>
  <si>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</si>
  <si>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</si>
  <si>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</si>
  <si>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</si>
  <si>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</si>
  <si>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</si>
  <si>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</si>
  <si>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</si>
  <si>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</si>
  <si>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</si>
  <si>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</si>
  <si>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</si>
  <si>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</si>
  <si>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</si>
  <si>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</si>
  <si>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</si>
  <si>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</si>
  <si>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</si>
  <si>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</si>
  <si>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</si>
  <si>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</si>
  <si>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</si>
  <si>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</si>
  <si>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</si>
  <si>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</si>
  <si>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</si>
  <si>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</si>
  <si>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</si>
  <si>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</si>
  <si>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</si>
  <si>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</si>
  <si>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</si>
  <si>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</si>
  <si>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</si>
  <si>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</si>
  <si>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</si>
  <si>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</si>
  <si>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</si>
  <si>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</si>
  <si>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</si>
  <si>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</si>
  <si>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</si>
  <si>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</si>
  <si>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</si>
  <si>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</si>
  <si>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</si>
  <si>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</si>
  <si>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</si>
  <si>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</si>
  <si>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</si>
  <si>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</si>
  <si>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</si>
  <si>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</si>
  <si>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</si>
  <si>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</si>
  <si>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</si>
  <si>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</si>
  <si>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</si>
  <si>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</si>
  <si>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</si>
  <si>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</si>
  <si>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</si>
  <si>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</si>
  <si>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</si>
  <si>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</si>
  <si>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</si>
  <si>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</si>
  <si>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</si>
  <si>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</si>
  <si>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</si>
  <si>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</si>
  <si>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</si>
  <si>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</si>
  <si>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</si>
  <si>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</si>
  <si>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</si>
  <si>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</si>
  <si>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</si>
  <si>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</si>
  <si>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</si>
  <si>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</si>
  <si>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</si>
  <si>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</si>
  <si>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</si>
  <si>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</si>
  <si>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</si>
  <si>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</si>
  <si>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</si>
  <si>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</si>
  <si>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</si>
  <si>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</si>
  <si>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</si>
  <si>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</si>
  <si>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</si>
  <si>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</si>
  <si>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</si>
  <si>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</si>
  <si>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</si>
  <si>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</si>
  <si>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</si>
  <si>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</si>
  <si>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</si>
  <si>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</si>
  <si>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</si>
  <si>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</si>
  <si>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</si>
  <si>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</si>
  <si>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</si>
  <si>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</si>
  <si>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</si>
  <si>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</si>
  <si>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</si>
  <si>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</si>
  <si>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</si>
  <si>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</si>
  <si>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</si>
  <si>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</si>
  <si>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</si>
  <si>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</si>
  <si>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</si>
  <si>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</si>
  <si>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</si>
  <si>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</si>
  <si>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</si>
  <si>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</si>
  <si>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</si>
  <si>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</si>
  <si>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</si>
  <si>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</si>
  <si>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</si>
  <si>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</si>
  <si>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</si>
  <si>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</si>
  <si>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</si>
  <si>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</si>
  <si>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</si>
  <si>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</si>
  <si>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</si>
  <si>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</si>
  <si>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</si>
  <si>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</si>
  <si>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</si>
  <si>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</si>
  <si>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</si>
  <si>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</si>
  <si>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</si>
  <si>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</si>
  <si>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</si>
  <si>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</si>
  <si>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</si>
  <si>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</si>
  <si>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</si>
  <si>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</si>
  <si>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</si>
  <si>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</si>
  <si>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</si>
  <si>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</si>
  <si>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</si>
  <si>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</si>
  <si>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</si>
  <si>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</si>
  <si>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</si>
  <si>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</si>
  <si>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</si>
  <si>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</si>
  <si>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</si>
  <si>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</si>
  <si>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</si>
  <si>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</si>
  <si>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</si>
  <si>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</si>
  <si>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</si>
  <si>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</si>
  <si>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</si>
  <si>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</si>
  <si>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</si>
  <si>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</si>
  <si>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</si>
  <si>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</si>
  <si>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</si>
  <si>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</si>
  <si>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</si>
  <si>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</si>
  <si>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</si>
  <si>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</si>
  <si>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</si>
  <si>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</si>
  <si>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</si>
  <si>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</si>
  <si>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</si>
  <si>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</si>
  <si>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</si>
  <si>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</si>
  <si>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</si>
  <si>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</si>
  <si>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</si>
  <si>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</si>
  <si>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</si>
  <si>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</si>
  <si>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</si>
  <si>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</si>
  <si>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</si>
  <si>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</si>
  <si>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</si>
  <si>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</si>
  <si>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</si>
  <si>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</si>
  <si>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</si>
  <si>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</si>
  <si>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</si>
  <si>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</si>
  <si>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</si>
  <si>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</si>
  <si>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</si>
  <si>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</si>
  <si>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</si>
  <si>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</si>
  <si>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</si>
  <si>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</si>
  <si>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</si>
  <si>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</si>
  <si>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</si>
  <si>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</si>
  <si>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</si>
  <si>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</si>
  <si>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</si>
  <si>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</si>
  <si>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</si>
  <si>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</si>
  <si>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</si>
  <si>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</si>
  <si>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</si>
  <si>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</si>
  <si>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</si>
  <si>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</si>
  <si>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</si>
  <si>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</si>
  <si>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</si>
  <si>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</si>
  <si>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</si>
  <si>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</si>
  <si>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</si>
  <si>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</si>
  <si>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</si>
  <si>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</si>
  <si>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</si>
  <si>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</si>
  <si>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</si>
  <si>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</si>
  <si>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</si>
  <si>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</si>
  <si>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</si>
  <si>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</si>
  <si>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</si>
  <si>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</si>
  <si>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</si>
  <si>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</si>
  <si>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</si>
  <si>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</si>
  <si>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</si>
  <si>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</si>
  <si>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</si>
  <si>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</si>
  <si>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</si>
  <si>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</si>
  <si>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</si>
  <si>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</si>
  <si>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</si>
  <si>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</si>
  <si>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</si>
  <si>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</si>
  <si>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</si>
  <si>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</si>
  <si>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</si>
  <si>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</si>
  <si>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</si>
  <si>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</si>
  <si>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</si>
  <si>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</si>
  <si>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</si>
  <si>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</si>
  <si>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</si>
  <si>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</si>
  <si>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</si>
  <si>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</si>
  <si>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</si>
  <si>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</si>
  <si>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</si>
  <si>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</si>
  <si>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</si>
  <si>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</si>
  <si>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</si>
  <si>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</si>
  <si>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</si>
  <si>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</si>
  <si>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</si>
  <si>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</si>
  <si>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</si>
  <si>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</si>
  <si>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</si>
  <si>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</si>
  <si>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</si>
  <si>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</si>
  <si>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</si>
  <si>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</si>
  <si>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</si>
  <si>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</si>
  <si>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</si>
  <si>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</si>
  <si>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</si>
  <si>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</si>
  <si>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</si>
  <si>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</si>
  <si>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</si>
  <si>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</si>
  <si>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</si>
  <si>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</si>
  <si>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</si>
  <si>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</si>
  <si>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</si>
  <si>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</si>
  <si>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</si>
  <si>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</si>
  <si>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</si>
  <si>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</si>
  <si>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</si>
  <si>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</si>
  <si>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</si>
  <si>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</si>
  <si>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</si>
  <si>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</si>
  <si>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</si>
  <si>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</si>
  <si>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</si>
  <si>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</si>
  <si>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</si>
  <si>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</si>
  <si>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</si>
  <si>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</si>
  <si>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</si>
  <si>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</si>
  <si>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</si>
  <si>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</si>
  <si>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</si>
  <si>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</si>
  <si>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</si>
  <si>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</si>
  <si>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</si>
  <si>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</si>
  <si>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</si>
  <si>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</si>
  <si>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</si>
  <si>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</si>
  <si>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</si>
  <si>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</si>
  <si>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</si>
  <si>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</si>
  <si>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</si>
  <si>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</si>
  <si>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</si>
  <si>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</si>
  <si>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</si>
  <si>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</si>
  <si>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</si>
  <si>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</si>
  <si>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</si>
  <si>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</si>
  <si>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</si>
  <si>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</si>
  <si>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</si>
  <si>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</si>
  <si>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</si>
  <si>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</si>
  <si>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</si>
  <si>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</si>
  <si>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</si>
  <si>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</si>
  <si>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</si>
  <si>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</si>
  <si>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</si>
  <si>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</si>
  <si>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</si>
  <si>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</si>
  <si>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</si>
  <si>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</si>
  <si>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</si>
  <si>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</si>
  <si>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</si>
  <si>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</si>
  <si>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</si>
  <si>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</si>
  <si>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</si>
  <si>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</si>
  <si>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</si>
  <si>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</si>
  <si>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</si>
  <si>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</si>
  <si>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</si>
  <si>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</si>
  <si>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</si>
  <si>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</si>
  <si>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</si>
  <si>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</si>
  <si>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</si>
  <si>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</si>
  <si>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</si>
  <si>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</si>
  <si>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</si>
  <si>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</si>
  <si>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</si>
  <si>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</si>
  <si>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</si>
  <si>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</si>
  <si>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</si>
  <si>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</si>
  <si>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</si>
  <si>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</si>
  <si>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</si>
  <si>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</si>
  <si>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</si>
  <si>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</si>
  <si>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</si>
  <si>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</si>
  <si>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</si>
  <si>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</si>
  <si>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</si>
  <si>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</si>
  <si>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</si>
  <si>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</si>
  <si>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</si>
  <si>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</si>
  <si>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</si>
  <si>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</si>
  <si>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</si>
  <si>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</si>
  <si>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</si>
  <si>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</si>
  <si>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</si>
  <si>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</si>
  <si>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</si>
  <si>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</si>
  <si>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</si>
  <si>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</si>
  <si>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</si>
  <si>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</si>
  <si>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</si>
  <si>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</si>
  <si>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</si>
  <si>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</si>
  <si>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</si>
  <si>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</si>
  <si>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</si>
  <si>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</si>
  <si>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</si>
  <si>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</si>
  <si>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</si>
  <si>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</si>
  <si>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</si>
  <si>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</si>
  <si>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</si>
  <si>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</si>
  <si>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</si>
  <si>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</si>
  <si>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</si>
  <si>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</si>
  <si>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</si>
  <si>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</si>
  <si>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</si>
  <si>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</si>
  <si>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</si>
  <si>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</si>
  <si>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</si>
  <si>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</si>
  <si>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</si>
  <si>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</si>
  <si>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</si>
  <si>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</si>
  <si>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</si>
  <si>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</si>
  <si>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</si>
  <si>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</si>
  <si>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</si>
  <si>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</si>
  <si>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</si>
  <si>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</si>
  <si>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</si>
  <si>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</si>
  <si>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</si>
  <si>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</si>
  <si>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</si>
  <si>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</si>
  <si>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</si>
  <si>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</si>
  <si>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</si>
  <si>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</si>
  <si>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</si>
  <si>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</si>
  <si>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</si>
  <si>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</si>
  <si>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</si>
  <si>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</si>
  <si>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</si>
  <si>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</si>
  <si>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</si>
  <si>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</si>
  <si>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</si>
  <si>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</si>
  <si>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</si>
  <si>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</si>
  <si>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</si>
  <si>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</si>
  <si>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</si>
  <si>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</si>
  <si>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</si>
  <si>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</si>
  <si>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</si>
  <si>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</si>
  <si>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</si>
  <si>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</si>
  <si>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</si>
  <si>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</si>
  <si>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</si>
  <si>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</si>
  <si>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</si>
  <si>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</si>
  <si>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</si>
  <si>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</si>
  <si>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</si>
  <si>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</si>
  <si>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</si>
  <si>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</si>
  <si>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</si>
  <si>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</si>
  <si>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</si>
  <si>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</si>
  <si>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</si>
  <si>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</si>
  <si>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</si>
  <si>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</si>
  <si>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</si>
  <si>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</si>
  <si>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</si>
  <si>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</si>
  <si>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</si>
  <si>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</si>
  <si>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</si>
  <si>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</si>
  <si>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</si>
  <si>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</si>
  <si>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</si>
  <si>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</si>
  <si>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</si>
  <si>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</si>
  <si>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</si>
  <si>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</si>
  <si>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</si>
  <si>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</si>
  <si>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</si>
  <si>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</si>
  <si>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</si>
  <si>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</si>
  <si>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</si>
  <si>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</si>
  <si>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</si>
  <si>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</si>
  <si>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</si>
  <si>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</si>
  <si>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</si>
  <si>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</si>
  <si>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</si>
  <si>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</si>
  <si>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</si>
  <si>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</si>
  <si>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</si>
  <si>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</si>
  <si>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</si>
  <si>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</si>
  <si>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</si>
  <si>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</si>
  <si>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</si>
  <si>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</si>
  <si>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</si>
  <si>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</si>
  <si>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</si>
  <si>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</si>
  <si>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</si>
  <si>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</si>
  <si>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</si>
  <si>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</si>
  <si>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</si>
  <si>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</si>
  <si>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</si>
  <si>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</si>
  <si>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</si>
  <si>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</si>
  <si>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</si>
  <si>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</si>
  <si>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</si>
  <si>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</si>
  <si>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</si>
  <si>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</si>
  <si>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</si>
  <si>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</si>
  <si>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</si>
  <si>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</si>
  <si>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</si>
  <si>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</si>
  <si>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</si>
  <si>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</si>
  <si>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</si>
  <si>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</si>
  <si>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</si>
  <si>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</si>
  <si>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</si>
  <si>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</si>
  <si>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</si>
  <si>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</si>
  <si>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</si>
  <si>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</si>
  <si>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</si>
  <si>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</si>
  <si>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</si>
  <si>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</si>
  <si>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</si>
  <si>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</si>
  <si>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</si>
  <si>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</si>
  <si>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</si>
  <si>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</si>
  <si>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</si>
  <si>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</si>
  <si>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</si>
  <si>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</si>
  <si>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</si>
  <si>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</si>
  <si>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</si>
  <si>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</si>
  <si>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</si>
  <si>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</si>
  <si>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</si>
  <si>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</si>
  <si>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</si>
  <si>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</si>
  <si>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</si>
  <si>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</si>
  <si>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</si>
  <si>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</si>
  <si>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</si>
  <si>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</si>
  <si>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</si>
  <si>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</si>
  <si>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</si>
  <si>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</si>
  <si>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</si>
  <si>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</si>
  <si>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</si>
  <si>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</si>
  <si>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</si>
  <si>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</si>
  <si>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</si>
  <si>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</si>
  <si>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</si>
  <si>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</si>
  <si>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</si>
  <si>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</si>
  <si>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</si>
  <si>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</si>
  <si>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</si>
  <si>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</si>
  <si>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</si>
  <si>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</si>
  <si>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</si>
  <si>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</si>
  <si>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</si>
  <si>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</si>
  <si>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</si>
  <si>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</si>
  <si>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</si>
  <si>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</si>
  <si>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</si>
  <si>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</si>
  <si>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</si>
  <si>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</si>
  <si>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</si>
  <si>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</si>
  <si>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</si>
  <si>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</si>
  <si>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</si>
  <si>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</si>
  <si>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</si>
  <si>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</si>
  <si>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</si>
  <si>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</si>
  <si>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</si>
  <si>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</si>
  <si>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</si>
  <si>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</si>
  <si>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</si>
  <si>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</si>
  <si>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</si>
  <si>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</si>
  <si>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</si>
  <si>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</si>
  <si>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</si>
  <si>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</si>
  <si>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</si>
  <si>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</si>
  <si>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</si>
  <si>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</si>
  <si>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</si>
  <si>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</si>
  <si>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</si>
  <si>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</si>
  <si>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</si>
  <si>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</si>
  <si>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</si>
  <si>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</si>
  <si>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</si>
  <si>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</si>
  <si>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</si>
  <si>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</si>
  <si>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</si>
  <si>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</si>
  <si>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</si>
  <si>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</si>
  <si>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</si>
  <si>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</si>
  <si>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</si>
  <si>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</si>
  <si>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</si>
  <si>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</si>
  <si>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</si>
  <si>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</si>
  <si>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</si>
  <si>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</si>
  <si>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</si>
  <si>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</si>
  <si>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</si>
  <si>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</si>
  <si>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</si>
  <si>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</si>
  <si>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</si>
  <si>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</si>
  <si>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</si>
  <si>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</si>
  <si>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</si>
  <si>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</si>
  <si>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</si>
  <si>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</si>
  <si>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</si>
  <si>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</si>
  <si>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</si>
  <si>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</si>
  <si>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</si>
  <si>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</si>
  <si>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</si>
  <si>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</si>
  <si>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</si>
  <si>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</si>
  <si>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</si>
  <si>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</si>
  <si>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</si>
  <si>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</si>
  <si>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</si>
  <si>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</si>
  <si>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</si>
  <si>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</si>
  <si>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</si>
  <si>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</si>
  <si>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</si>
  <si>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</si>
  <si>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</si>
  <si>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</si>
  <si>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</si>
  <si>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</si>
  <si>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</si>
  <si>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</si>
  <si>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</si>
  <si>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</si>
  <si>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</si>
  <si>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</si>
  <si>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</si>
  <si>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</si>
  <si>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</si>
  <si>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</si>
  <si>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</si>
  <si>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</si>
  <si>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</si>
  <si>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</si>
  <si>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</si>
  <si>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</si>
  <si>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</si>
  <si>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</si>
  <si>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</si>
  <si>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</si>
  <si>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</si>
  <si>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</si>
  <si>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</si>
  <si>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</si>
  <si>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</si>
  <si>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</si>
  <si>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</si>
  <si>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</si>
  <si>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</si>
  <si>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</si>
  <si>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</si>
  <si>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</si>
  <si>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</si>
  <si>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</si>
  <si>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</si>
  <si>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</si>
  <si>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</si>
  <si>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</si>
  <si>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</si>
  <si>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</si>
  <si>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</si>
  <si>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</si>
  <si>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</si>
  <si>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</si>
  <si>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</si>
  <si>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</si>
  <si>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</si>
  <si>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</si>
  <si>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</si>
  <si>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</si>
  <si>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</si>
  <si>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</si>
  <si>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</si>
  <si>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</si>
  <si>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</si>
  <si>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</si>
  <si>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</si>
  <si>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</si>
  <si>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</si>
  <si>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</si>
  <si>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</si>
  <si>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</si>
  <si>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</si>
  <si>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</si>
  <si>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</si>
  <si>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</si>
  <si>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</si>
  <si>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</si>
  <si>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</si>
  <si>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</si>
  <si>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</si>
  <si>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</si>
  <si>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</si>
  <si>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</si>
  <si>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</si>
  <si>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</si>
  <si>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</si>
  <si>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</si>
  <si>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</si>
  <si>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</si>
  <si>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</si>
  <si>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</si>
  <si>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</si>
  <si>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</si>
  <si>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</si>
  <si>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</si>
  <si>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</si>
  <si>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</si>
  <si>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</si>
  <si>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</si>
  <si>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</si>
  <si>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</si>
  <si>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</si>
  <si>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</si>
  <si>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</si>
  <si>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</si>
  <si>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</si>
  <si>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</si>
  <si>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</si>
  <si>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</si>
  <si>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</si>
  <si>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</si>
  <si>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</si>
  <si>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</si>
  <si>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</si>
  <si>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</si>
  <si>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</si>
  <si>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</si>
  <si>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</si>
  <si>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</si>
  <si>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</si>
  <si>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</si>
  <si>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</si>
  <si>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</si>
  <si>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</si>
  <si>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</si>
  <si>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</si>
  <si>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</si>
  <si>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</si>
  <si>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</si>
  <si>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</si>
  <si>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</si>
  <si>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</si>
  <si>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</si>
  <si>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</si>
  <si>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</si>
  <si>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</si>
  <si>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</si>
  <si>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</si>
  <si>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</si>
  <si>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</si>
  <si>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</si>
  <si>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</si>
  <si>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</si>
  <si>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</si>
  <si>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</si>
  <si>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</si>
  <si>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</si>
  <si>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</si>
  <si>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</si>
  <si>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</si>
  <si>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</si>
  <si>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</si>
  <si>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</si>
  <si>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</si>
  <si>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</si>
  <si>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</si>
  <si>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</si>
  <si>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</si>
  <si>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</si>
  <si>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</si>
  <si>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</si>
  <si>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</si>
  <si>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</si>
  <si>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</si>
  <si>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</si>
  <si>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</si>
  <si>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</si>
  <si>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</si>
  <si>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</si>
  <si>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</si>
  <si>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</si>
  <si>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</si>
  <si>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</si>
  <si>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</si>
  <si>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</si>
  <si>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</si>
  <si>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</si>
  <si>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</si>
  <si>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</si>
  <si>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</si>
  <si>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</si>
  <si>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</si>
  <si>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</si>
  <si>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</si>
  <si>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</si>
  <si>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</si>
  <si>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</si>
  <si>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</si>
  <si>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</si>
  <si>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</si>
  <si>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</si>
  <si>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</si>
  <si>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</si>
  <si>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</si>
  <si>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</si>
  <si>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</si>
  <si>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</si>
  <si>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</si>
  <si>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</si>
  <si>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</si>
  <si>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</si>
  <si>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</si>
  <si>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</si>
  <si>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</si>
  <si>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</si>
  <si>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</si>
  <si>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</si>
  <si>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</si>
  <si>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</si>
  <si>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</si>
  <si>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</si>
  <si>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</si>
  <si>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</si>
  <si>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</si>
  <si>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</si>
  <si>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</si>
  <si>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</si>
  <si>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</si>
  <si>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</si>
  <si>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</si>
  <si>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</si>
  <si>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</si>
  <si>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</si>
  <si>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</si>
  <si>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</si>
  <si>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</si>
  <si>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</si>
  <si>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</si>
  <si>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</si>
  <si>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</si>
  <si>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</si>
  <si>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</si>
  <si>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</si>
  <si>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</si>
  <si>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</si>
  <si>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</si>
  <si>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</si>
  <si>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</si>
  <si>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</si>
  <si>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</si>
  <si>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</si>
  <si>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</si>
  <si>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</si>
  <si>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</si>
  <si>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</si>
  <si>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</si>
  <si>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</si>
  <si>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</si>
  <si>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</si>
  <si>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</si>
  <si>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</si>
  <si>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</si>
  <si>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</si>
  <si>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</si>
  <si>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</si>
  <si>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</si>
  <si>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</si>
  <si>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</si>
  <si>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</si>
  <si>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</si>
  <si>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</si>
  <si>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</si>
  <si>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</si>
  <si>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</si>
  <si>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</si>
  <si>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</si>
  <si>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</si>
  <si>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</si>
  <si>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</si>
  <si>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</si>
  <si>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</si>
  <si>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</si>
  <si>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</si>
  <si>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</si>
  <si>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</si>
  <si>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</si>
  <si>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</si>
  <si>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</si>
  <si>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</si>
  <si>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</si>
  <si>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</si>
  <si>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</si>
  <si>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</si>
  <si>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</si>
  <si>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</si>
  <si>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</si>
  <si>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</si>
  <si>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</si>
  <si>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</si>
  <si>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</si>
  <si>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</si>
  <si>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</si>
  <si>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</si>
  <si>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</si>
  <si>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</si>
  <si>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</si>
  <si>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</si>
  <si>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</si>
  <si>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</si>
  <si>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</si>
  <si>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</si>
  <si>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</si>
  <si>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</si>
  <si>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</si>
  <si>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</si>
  <si>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</si>
  <si>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</si>
  <si>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</si>
  <si>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</si>
  <si>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</si>
  <si>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</si>
  <si>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</si>
  <si>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</si>
  <si>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</si>
  <si>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</si>
  <si>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</si>
  <si>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</si>
  <si>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</si>
  <si>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</si>
  <si>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</si>
  <si>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</si>
  <si>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</si>
  <si>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</si>
  <si>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</si>
  <si>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</si>
  <si>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</si>
  <si>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</si>
  <si>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</si>
  <si>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</si>
  <si>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</si>
  <si>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</si>
  <si>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</si>
  <si>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</si>
  <si>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</si>
  <si>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</si>
  <si>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</si>
  <si>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</si>
  <si>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</si>
  <si>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</si>
  <si>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</si>
  <si>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</si>
  <si>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</si>
  <si>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</si>
  <si>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</si>
  <si>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</si>
  <si>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</si>
  <si>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</si>
  <si>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</si>
  <si>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</si>
  <si>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</si>
  <si>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</si>
  <si>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</si>
  <si>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</si>
  <si>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</si>
  <si>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</si>
  <si>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</si>
  <si>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</si>
  <si>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</si>
  <si>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</si>
  <si>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</si>
  <si>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</si>
  <si>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</si>
  <si>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</si>
  <si>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</si>
  <si>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</si>
  <si>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</si>
  <si>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</si>
  <si>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</si>
  <si>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</si>
  <si>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</si>
  <si>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</si>
  <si>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</si>
  <si>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</si>
  <si>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</si>
  <si>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</si>
  <si>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</si>
  <si>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</si>
  <si>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</si>
  <si>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</si>
  <si>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</si>
  <si>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</si>
  <si>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</si>
  <si>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</si>
  <si>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</si>
  <si>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</si>
  <si>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</si>
  <si>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</si>
  <si>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</si>
  <si>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</si>
  <si>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</si>
  <si>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</si>
  <si>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</si>
  <si>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</si>
  <si>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</si>
  <si>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</si>
  <si>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</si>
  <si>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</si>
  <si>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</si>
  <si>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</si>
  <si>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</si>
  <si>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</si>
  <si>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</si>
  <si>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</si>
  <si>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</si>
  <si>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</si>
  <si>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</si>
  <si>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</si>
  <si>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</si>
  <si>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</si>
  <si>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</si>
  <si>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</si>
  <si>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</si>
  <si>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</si>
  <si>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</si>
  <si>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</si>
  <si>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</si>
  <si>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</si>
  <si>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</si>
  <si>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</si>
  <si>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</si>
  <si>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</si>
  <si>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</si>
  <si>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</si>
  <si>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</si>
  <si>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</si>
  <si>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</si>
  <si>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</si>
  <si>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</si>
  <si>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</si>
  <si>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</si>
  <si>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</si>
  <si>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</si>
  <si>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</si>
  <si>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</si>
  <si>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</si>
  <si>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</si>
  <si>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</si>
  <si>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</si>
  <si>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</si>
  <si>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</si>
  <si>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</si>
  <si>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</si>
  <si>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</si>
  <si>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</si>
  <si>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</si>
  <si>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</si>
  <si>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</si>
  <si>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</si>
  <si>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</si>
  <si>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</si>
  <si>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</si>
  <si>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</si>
  <si>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</si>
  <si>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</si>
  <si>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</si>
  <si>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</si>
  <si>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</si>
  <si>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</si>
  <si>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</si>
  <si>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</si>
  <si>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</si>
  <si>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</si>
  <si>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</si>
  <si>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</si>
  <si>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</si>
  <si>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</si>
  <si>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</si>
  <si>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</si>
  <si>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</si>
  <si>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</si>
  <si>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</si>
  <si>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</si>
  <si>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</si>
  <si>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</si>
  <si>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</si>
  <si>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</si>
  <si>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</si>
  <si>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</si>
  <si>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</si>
  <si>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</si>
  <si>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</si>
  <si>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</si>
  <si>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</si>
  <si>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</si>
  <si>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</si>
  <si>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</si>
  <si>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</si>
  <si>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</si>
  <si>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</si>
  <si>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</si>
  <si>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</si>
  <si>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</si>
  <si>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</si>
  <si>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</si>
  <si>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</si>
  <si>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</si>
  <si>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</si>
  <si>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</si>
  <si>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</si>
  <si>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</si>
  <si>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</si>
  <si>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</si>
  <si>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</si>
  <si>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</si>
  <si>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</si>
  <si>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</si>
  <si>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</si>
  <si>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</si>
  <si>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</si>
  <si>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</si>
  <si>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</si>
  <si>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</si>
  <si>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</si>
  <si>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</si>
  <si>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</si>
  <si>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</si>
  <si>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</si>
  <si>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</si>
  <si>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</si>
  <si>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</si>
  <si>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</si>
  <si>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</si>
  <si>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</si>
  <si>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</si>
  <si>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</si>
  <si>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</si>
  <si>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</si>
  <si>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</si>
  <si>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</si>
  <si>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</si>
  <si>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</si>
  <si>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</si>
  <si>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</si>
  <si>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</si>
  <si>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</si>
  <si>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</si>
  <si>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</si>
  <si>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</si>
  <si>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</si>
  <si>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</si>
  <si>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</si>
  <si>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</si>
  <si>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</si>
  <si>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</si>
  <si>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</si>
  <si>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</si>
  <si>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</si>
  <si>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</si>
  <si>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</si>
  <si>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</si>
  <si>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</si>
  <si>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</si>
  <si>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</si>
  <si>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</si>
  <si>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</si>
  <si>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</si>
  <si>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</si>
  <si>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</si>
  <si>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</si>
  <si>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</si>
  <si>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</si>
  <si>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</si>
  <si>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</si>
  <si>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</si>
  <si>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</si>
  <si>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</si>
  <si>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</si>
  <si>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</si>
  <si>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</si>
  <si>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</si>
  <si>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</si>
  <si>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</si>
  <si>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</si>
  <si>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</si>
  <si>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</si>
  <si>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</si>
  <si>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</si>
  <si>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</si>
  <si>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</si>
  <si>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</si>
  <si>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</si>
  <si>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</si>
  <si>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</si>
  <si>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</si>
  <si>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</si>
  <si>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</si>
  <si>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</si>
  <si>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</si>
  <si>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</si>
  <si>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</si>
  <si>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</si>
  <si>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</si>
  <si>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</si>
  <si>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</si>
  <si>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</si>
  <si>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</si>
  <si>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</si>
  <si>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</si>
  <si>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</si>
  <si>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</si>
  <si>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</si>
  <si>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</si>
  <si>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</si>
  <si>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</si>
  <si>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</si>
  <si>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</si>
  <si>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</si>
  <si>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</si>
  <si>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</si>
  <si>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</si>
  <si>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</si>
  <si>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</si>
  <si>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</si>
  <si>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</si>
  <si>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</si>
  <si>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</si>
  <si>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</si>
  <si>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</si>
  <si>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</si>
  <si>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</si>
  <si>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</si>
  <si>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</si>
  <si>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</si>
  <si>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</si>
  <si>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</si>
  <si>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</si>
  <si>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</si>
  <si>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</si>
  <si>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</si>
  <si>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</si>
  <si>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</si>
  <si>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</si>
  <si>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</si>
  <si>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</si>
  <si>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</si>
  <si>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</si>
  <si>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</si>
  <si>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</si>
  <si>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</si>
  <si>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</si>
  <si>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</si>
  <si>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</si>
  <si>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</si>
  <si>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</si>
  <si>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</si>
  <si>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</si>
  <si>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</si>
  <si>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</si>
  <si>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</si>
  <si>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</si>
  <si>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</si>
  <si>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</si>
  <si>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</si>
  <si>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</si>
  <si>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</si>
  <si>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</si>
  <si>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</si>
  <si>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</si>
  <si>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</si>
  <si>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</si>
  <si>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</si>
  <si>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</si>
  <si>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</si>
  <si>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</si>
  <si>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</si>
  <si>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</si>
  <si>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</si>
  <si>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</si>
  <si>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</si>
  <si>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</si>
  <si>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</si>
  <si>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</si>
  <si>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</si>
  <si>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</si>
  <si>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</si>
  <si>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</si>
  <si>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</si>
  <si>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</si>
  <si>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</si>
  <si>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</si>
  <si>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</si>
  <si>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</si>
  <si>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</si>
  <si>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</si>
  <si>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</si>
  <si>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</si>
  <si>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</si>
  <si>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</si>
  <si>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</si>
  <si>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</si>
  <si>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</si>
  <si>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</si>
  <si>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</si>
  <si>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</si>
  <si>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</si>
  <si>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</si>
  <si>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</si>
  <si>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</si>
  <si>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</si>
  <si>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</si>
  <si>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</si>
  <si>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</si>
  <si>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</si>
  <si>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</si>
  <si>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</si>
  <si>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</si>
  <si>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</si>
  <si>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</si>
  <si>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</si>
  <si>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</si>
  <si>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</si>
  <si>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</si>
  <si>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</si>
  <si>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</si>
  <si>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</si>
  <si>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</si>
  <si>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</si>
  <si>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</si>
  <si>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</si>
  <si>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</si>
  <si>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</si>
  <si>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</si>
  <si>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</si>
  <si>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</si>
  <si>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</si>
  <si>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</si>
  <si>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</si>
  <si>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</si>
  <si>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</si>
  <si>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</si>
  <si>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</si>
  <si>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</si>
  <si>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</si>
  <si>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</si>
  <si>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</si>
  <si>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</si>
  <si>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</si>
  <si>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</si>
  <si>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</si>
  <si>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</si>
  <si>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</si>
  <si>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</si>
  <si>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</si>
  <si>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</si>
  <si>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</si>
  <si>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</si>
  <si>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</si>
  <si>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</si>
  <si>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</si>
  <si>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</si>
  <si>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</si>
  <si>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</si>
  <si>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</si>
  <si>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</si>
  <si>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</si>
  <si>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</si>
  <si>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</si>
  <si>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</si>
  <si>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</si>
  <si>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</si>
  <si>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</si>
  <si>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</si>
  <si>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</si>
  <si>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</si>
  <si>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</si>
  <si>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</si>
  <si>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</si>
  <si>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</si>
  <si>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</si>
  <si>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</si>
  <si>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</si>
  <si>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</si>
  <si>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</si>
  <si>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</si>
  <si>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</si>
  <si>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</si>
  <si>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</si>
  <si>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</si>
  <si>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</si>
  <si>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</si>
  <si>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</si>
  <si>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</si>
  <si>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</si>
  <si>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</si>
  <si>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</si>
  <si>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</si>
  <si>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</si>
  <si>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</si>
  <si>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</si>
  <si>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</si>
  <si>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</si>
  <si>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</si>
  <si>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</si>
  <si>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</si>
  <si>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</si>
  <si>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</si>
  <si>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</si>
  <si>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</si>
  <si>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</si>
  <si>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</si>
  <si>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</si>
  <si>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</si>
  <si>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</si>
  <si>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</si>
  <si>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</si>
  <si>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</si>
  <si>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</si>
  <si>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</si>
  <si>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</si>
  <si>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</si>
  <si>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</si>
  <si>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</si>
  <si>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</si>
  <si>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</si>
  <si>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</si>
  <si>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</si>
  <si>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</si>
  <si>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</si>
  <si>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</si>
  <si>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</si>
  <si>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</si>
  <si>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</si>
  <si>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</si>
  <si>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</si>
  <si>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</si>
  <si>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</si>
  <si>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</si>
  <si>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</si>
  <si>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</si>
  <si>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</si>
  <si>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</si>
  <si>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</si>
  <si>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</si>
  <si>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</si>
  <si>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</si>
  <si>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</si>
  <si>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</si>
  <si>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</si>
  <si>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</si>
  <si>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</si>
  <si>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</si>
  <si>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</si>
  <si>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</si>
  <si>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</si>
  <si>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</si>
  <si>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</si>
  <si>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</si>
  <si>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</si>
  <si>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</si>
  <si>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</si>
  <si>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</si>
  <si>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</si>
  <si>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</si>
  <si>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</si>
  <si>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</si>
  <si>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</si>
  <si>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</si>
  <si>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</si>
  <si>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</si>
  <si>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</si>
  <si>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</si>
  <si>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</si>
  <si>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</si>
  <si>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</si>
  <si>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</si>
  <si>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</si>
  <si>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</si>
  <si>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</si>
  <si>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</si>
  <si>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</si>
  <si>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</si>
  <si>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</si>
  <si>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</si>
  <si>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</si>
  <si>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</si>
  <si>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</si>
  <si>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</si>
  <si>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</si>
  <si>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</si>
  <si>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</si>
  <si>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</si>
  <si>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</si>
  <si>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</si>
  <si>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</si>
  <si>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</si>
  <si>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</si>
  <si>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</si>
  <si>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</si>
  <si>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</si>
  <si>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</si>
  <si>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</si>
  <si>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</si>
  <si>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</si>
  <si>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</si>
  <si>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</si>
  <si>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</si>
  <si>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</si>
  <si>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</si>
  <si>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</si>
  <si>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</si>
  <si>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</si>
  <si>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</si>
  <si>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</si>
  <si>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</si>
  <si>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</si>
  <si>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</si>
  <si>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</si>
  <si>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</si>
  <si>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</si>
  <si>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</si>
  <si>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</si>
  <si>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</si>
  <si>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</si>
  <si>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</si>
  <si>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</si>
  <si>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</si>
  <si>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</si>
  <si>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</si>
  <si>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</si>
  <si>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</si>
  <si>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</si>
  <si>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</si>
  <si>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</si>
  <si>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</si>
  <si>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</si>
  <si>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</si>
  <si>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</si>
  <si>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</si>
  <si>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</si>
  <si>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</si>
  <si>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</si>
  <si>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</si>
  <si>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</si>
  <si>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</si>
  <si>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</si>
  <si>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</si>
  <si>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</si>
  <si>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</si>
  <si>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</si>
  <si>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</si>
  <si>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</si>
  <si>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</si>
  <si>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</si>
  <si>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</si>
  <si>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</si>
  <si>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</si>
  <si>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</si>
  <si>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</si>
  <si>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</si>
  <si>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</si>
  <si>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</si>
  <si>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</si>
  <si>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</si>
  <si>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</si>
  <si>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</si>
  <si>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</si>
  <si>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</si>
  <si>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</si>
  <si>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</si>
  <si>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</si>
  <si>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</si>
  <si>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</si>
  <si>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</si>
  <si>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</si>
  <si>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</si>
  <si>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</si>
  <si>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</si>
  <si>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</si>
  <si>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</si>
  <si>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</si>
  <si>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</si>
  <si>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</si>
  <si>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</si>
  <si>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</si>
  <si>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</si>
  <si>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</si>
  <si>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</si>
  <si>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</si>
  <si>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</si>
  <si>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</si>
  <si>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</si>
  <si>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</si>
  <si>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</si>
  <si>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</si>
  <si>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</si>
  <si>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</si>
  <si>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</si>
  <si>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</si>
  <si>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</si>
  <si>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</si>
  <si>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</si>
  <si>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</si>
  <si>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</si>
  <si>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</si>
  <si>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</si>
  <si>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</si>
  <si>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</si>
  <si>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</si>
  <si>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</si>
  <si>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</si>
  <si>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</si>
  <si>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</si>
  <si>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</si>
  <si>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</si>
  <si>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</si>
  <si>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</si>
  <si>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</si>
  <si>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</si>
  <si>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</si>
  <si>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</si>
  <si>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</si>
  <si>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</si>
  <si>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</si>
  <si>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</si>
  <si>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</si>
  <si>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</si>
  <si>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</si>
  <si>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</si>
  <si>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</si>
  <si>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</si>
  <si>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</si>
  <si>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</si>
  <si>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</si>
  <si>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</si>
  <si>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</si>
  <si>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</si>
  <si>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</si>
  <si>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</si>
  <si>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</si>
  <si>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</si>
  <si>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</si>
  <si>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</si>
  <si>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</si>
  <si>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</si>
  <si>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</si>
  <si>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</si>
  <si>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</si>
  <si>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</si>
  <si>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</si>
  <si>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</si>
  <si>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</si>
  <si>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</si>
  <si>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</si>
  <si>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</si>
  <si>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</si>
  <si>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</si>
  <si>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</si>
  <si>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</si>
  <si>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</si>
  <si>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</si>
  <si>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</si>
  <si>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</si>
  <si>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</si>
  <si>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</si>
  <si>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</si>
  <si>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</si>
  <si>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</si>
  <si>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</si>
  <si>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</si>
  <si>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</si>
  <si>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</si>
  <si>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</si>
  <si>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</si>
  <si>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</si>
  <si>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</si>
  <si>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</si>
  <si>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</si>
  <si>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</si>
  <si>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</si>
  <si>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</si>
  <si>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</si>
  <si>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</si>
  <si>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</si>
  <si>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</si>
  <si>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</si>
  <si>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</si>
  <si>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</si>
  <si>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</si>
  <si>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</si>
  <si>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</si>
  <si>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</si>
  <si>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</si>
  <si>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</si>
  <si>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</si>
  <si>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</si>
  <si>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</si>
  <si>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</si>
  <si>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</si>
  <si>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</si>
  <si>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</si>
  <si>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</si>
  <si>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</si>
  <si>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</si>
  <si>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</si>
  <si>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</si>
  <si>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</si>
  <si>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</si>
  <si>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</si>
  <si>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</si>
  <si>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</si>
  <si>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</si>
  <si>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</si>
  <si>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</si>
  <si>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</si>
  <si>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</si>
  <si>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</si>
  <si>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</si>
  <si>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</si>
  <si>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</si>
  <si>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</si>
  <si>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</si>
  <si>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</si>
  <si>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</si>
  <si>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</si>
  <si>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</si>
  <si>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</si>
  <si>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</si>
  <si>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</si>
  <si>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</si>
  <si>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</si>
  <si>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</si>
  <si>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</si>
  <si>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</si>
  <si>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</si>
  <si>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</si>
  <si>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</si>
  <si>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</si>
  <si>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</si>
  <si>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</si>
  <si>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</si>
  <si>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</si>
  <si>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</si>
  <si>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</si>
  <si>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</si>
  <si>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</si>
  <si>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</si>
  <si>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</si>
  <si>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</si>
  <si>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</si>
  <si>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</si>
  <si>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</si>
  <si>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</si>
  <si>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</si>
  <si>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</si>
  <si>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</si>
  <si>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</si>
  <si>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</si>
  <si>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</si>
  <si>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</si>
  <si>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</si>
  <si>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</si>
  <si>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</si>
  <si>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</si>
  <si>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</si>
  <si>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</si>
  <si>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</si>
  <si>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</si>
  <si>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</si>
  <si>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</si>
  <si>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</si>
  <si>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</si>
  <si>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</si>
  <si>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</si>
  <si>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</si>
  <si>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</si>
  <si>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</si>
  <si>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</si>
  <si>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</si>
  <si>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</si>
  <si>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</si>
  <si>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</si>
  <si>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</si>
  <si>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</si>
  <si>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</si>
  <si>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</si>
  <si>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</si>
  <si>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</si>
  <si>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</si>
  <si>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</si>
  <si>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</si>
  <si>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</si>
  <si>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</si>
  <si>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</si>
  <si>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</si>
  <si>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</si>
  <si>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</si>
  <si>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</si>
  <si>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</si>
  <si>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</si>
  <si>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</si>
  <si>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</si>
  <si>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</si>
  <si>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</si>
  <si>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</si>
  <si>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</si>
  <si>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</si>
  <si>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</si>
  <si>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</si>
  <si>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</si>
  <si>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</si>
  <si>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</si>
  <si>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</si>
  <si>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</si>
  <si>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</si>
  <si>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</si>
  <si>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</si>
  <si>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</si>
  <si>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</si>
  <si>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</si>
  <si>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</si>
  <si>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</si>
  <si>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</si>
  <si>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</si>
  <si>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</si>
  <si>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</si>
  <si>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</si>
  <si>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</si>
  <si>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</si>
  <si>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</si>
  <si>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</si>
  <si>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</si>
  <si>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</si>
  <si>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</si>
  <si>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</si>
  <si>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</si>
  <si>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</si>
  <si>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</si>
  <si>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</si>
  <si>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</si>
  <si>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</si>
  <si>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</si>
  <si>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</si>
  <si>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</si>
  <si>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</si>
  <si>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</si>
  <si>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</si>
  <si>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</si>
  <si>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</si>
  <si>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</si>
  <si>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</si>
  <si>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</si>
  <si>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</si>
  <si>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</si>
  <si>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</si>
  <si>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</si>
  <si>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</si>
  <si>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</si>
  <si>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</si>
  <si>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</si>
  <si>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</si>
  <si>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</si>
  <si>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</si>
  <si>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</si>
  <si>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</si>
  <si>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</si>
  <si>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</si>
  <si>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</si>
  <si>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</si>
  <si>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</si>
  <si>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</si>
  <si>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</si>
  <si>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</si>
  <si>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</si>
  <si>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</si>
  <si>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</si>
  <si>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</si>
  <si>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</si>
  <si>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</si>
  <si>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</si>
  <si>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</si>
  <si>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</si>
  <si>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</si>
  <si>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</si>
  <si>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</si>
  <si>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</si>
  <si>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</si>
  <si>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</si>
  <si>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</si>
  <si>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</si>
  <si>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</si>
  <si>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</si>
  <si>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</si>
  <si>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</si>
  <si>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</si>
  <si>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</si>
  <si>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</si>
  <si>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</si>
  <si>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</si>
  <si>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</si>
  <si>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</si>
  <si>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</si>
  <si>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</si>
  <si>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</si>
  <si>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</si>
  <si>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</si>
  <si>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</si>
  <si>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</si>
  <si>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</si>
  <si>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</si>
  <si>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</si>
  <si>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</si>
  <si>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</si>
  <si>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</si>
  <si>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</si>
  <si>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</si>
  <si>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</si>
  <si>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</si>
  <si>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</si>
  <si>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</si>
  <si>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</si>
  <si>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</si>
  <si>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</si>
  <si>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</si>
  <si>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</si>
  <si>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</si>
  <si>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</si>
  <si>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</si>
  <si>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</si>
  <si>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</si>
  <si>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</si>
  <si>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</si>
  <si>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</si>
  <si>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</si>
  <si>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</si>
  <si>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</si>
  <si>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</si>
  <si>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</si>
  <si>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</si>
  <si>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</si>
  <si>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</si>
  <si>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</si>
  <si>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</si>
  <si>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</si>
  <si>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</si>
  <si>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</si>
  <si>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</si>
  <si>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</si>
  <si>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</si>
  <si>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</si>
  <si>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</si>
  <si>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</si>
  <si>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</si>
  <si>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</si>
  <si>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</si>
  <si>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</si>
  <si>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</si>
  <si>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</si>
  <si>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</si>
  <si>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</si>
  <si>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</si>
  <si>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</si>
  <si>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</si>
  <si>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</si>
  <si>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</si>
  <si>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</si>
  <si>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</si>
  <si>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</si>
  <si>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</si>
  <si>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</si>
  <si>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</si>
  <si>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</si>
  <si>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</si>
  <si>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</si>
  <si>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</si>
  <si>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</si>
  <si>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</si>
  <si>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</si>
  <si>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</si>
  <si>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</si>
  <si>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</si>
  <si>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</si>
  <si>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</si>
  <si>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</si>
  <si>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</si>
  <si>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</si>
  <si>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</si>
  <si>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</si>
  <si>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</si>
  <si>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</si>
  <si>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</si>
  <si>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</si>
  <si>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</si>
  <si>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</si>
  <si>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</si>
  <si>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</si>
  <si>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</si>
  <si>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</si>
  <si>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</si>
  <si>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</si>
  <si>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</si>
  <si>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</si>
  <si>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</si>
  <si>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</si>
  <si>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</si>
  <si>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</si>
  <si>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</si>
  <si>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</si>
  <si>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</si>
  <si>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</si>
  <si>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</si>
  <si>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</si>
  <si>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</si>
  <si>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</si>
  <si>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</si>
  <si>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</si>
  <si>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</si>
  <si>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</si>
  <si>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</si>
  <si>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</si>
  <si>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</si>
  <si>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</si>
  <si>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</si>
  <si>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</si>
  <si>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</si>
  <si>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</si>
  <si>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</si>
  <si>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</si>
  <si>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</si>
  <si>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</si>
  <si>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</si>
  <si>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</si>
  <si>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</si>
  <si>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</si>
  <si>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</si>
  <si>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</si>
  <si>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</si>
  <si>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</si>
  <si>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</si>
  <si>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</si>
  <si>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</si>
  <si>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</si>
  <si>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</si>
  <si>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</si>
  <si>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</si>
  <si>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</si>
  <si>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</si>
  <si>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</si>
  <si>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</si>
  <si>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</si>
  <si>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</si>
  <si>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</si>
  <si>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</si>
  <si>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</si>
  <si>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</si>
  <si>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</si>
  <si>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</si>
  <si>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</si>
  <si>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</si>
  <si>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</si>
  <si>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</si>
  <si>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</si>
  <si>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</si>
  <si>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</si>
  <si>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</si>
  <si>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</si>
  <si>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</si>
  <si>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</si>
  <si>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</si>
  <si>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</si>
  <si>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</si>
  <si>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</si>
  <si>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</si>
  <si>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</si>
  <si>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</si>
  <si>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</si>
  <si>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</si>
  <si>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</si>
  <si>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</si>
  <si>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</si>
  <si>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</si>
  <si>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</si>
  <si>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</si>
  <si>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</si>
  <si>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</si>
  <si>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</si>
  <si>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</si>
  <si>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</si>
  <si>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</si>
  <si>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</si>
  <si>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</si>
  <si>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</si>
  <si>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</si>
  <si>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</si>
  <si>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</si>
  <si>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</si>
  <si>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</si>
  <si>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</si>
  <si>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</si>
  <si>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</si>
  <si>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</si>
  <si>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</si>
  <si>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</si>
  <si>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</si>
  <si>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</si>
  <si>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</si>
  <si>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</si>
  <si>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</si>
  <si>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</si>
  <si>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</si>
  <si>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</si>
  <si>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</si>
  <si>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</si>
  <si>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</si>
  <si>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</si>
  <si>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</si>
  <si>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</si>
  <si>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</si>
  <si>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</si>
  <si>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</si>
  <si>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</si>
  <si>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</si>
  <si>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</si>
  <si>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</si>
  <si>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</si>
  <si>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</si>
  <si>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</si>
  <si>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</si>
  <si>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</si>
  <si>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</si>
  <si>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</si>
  <si>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</si>
  <si>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</si>
  <si>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</si>
  <si>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</si>
  <si>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</si>
  <si>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</si>
  <si>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</si>
  <si>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</si>
  <si>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</si>
  <si>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</si>
  <si>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</si>
  <si>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</si>
  <si>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</si>
  <si>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</si>
  <si>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</si>
  <si>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</si>
  <si>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</si>
  <si>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</si>
  <si>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</si>
  <si>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</si>
  <si>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</si>
  <si>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</si>
  <si>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</si>
  <si>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</si>
  <si>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</si>
  <si>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</si>
  <si>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</si>
  <si>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</si>
  <si>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</si>
  <si>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</si>
  <si>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</si>
  <si>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</si>
  <si>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</si>
  <si>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</si>
  <si>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</si>
  <si>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</si>
  <si>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</si>
  <si>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</si>
  <si>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</si>
  <si>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</si>
  <si>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</si>
  <si>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</si>
  <si>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</si>
  <si>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</si>
  <si>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</si>
  <si>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</si>
  <si>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</si>
  <si>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</si>
  <si>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</si>
  <si>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</si>
  <si>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</si>
  <si>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</si>
  <si>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</si>
  <si>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</si>
  <si>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</si>
  <si>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</si>
  <si>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</si>
  <si>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</si>
  <si>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</si>
  <si>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</si>
  <si>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</si>
  <si>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</si>
  <si>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</si>
  <si>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</si>
  <si>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</si>
  <si>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</si>
  <si>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</si>
  <si>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</si>
  <si>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</si>
  <si>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</si>
  <si>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</si>
  <si>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</si>
  <si>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</si>
  <si>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</si>
  <si>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</si>
  <si>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</si>
  <si>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</si>
  <si>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</si>
  <si>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</si>
  <si>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</si>
  <si>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</si>
  <si>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</si>
  <si>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</si>
  <si>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</si>
  <si>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</si>
  <si>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</si>
  <si>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</si>
  <si>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</si>
  <si>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</si>
  <si>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</si>
  <si>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</si>
  <si>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</si>
  <si>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</si>
  <si>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</si>
  <si>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</si>
  <si>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</si>
  <si>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</si>
  <si>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</si>
  <si>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</si>
  <si>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</si>
  <si>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</si>
  <si>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</si>
  <si>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</si>
  <si>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</si>
  <si>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</si>
  <si>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</si>
  <si>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</si>
  <si>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</si>
  <si>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</si>
  <si>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</si>
  <si>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</si>
  <si>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</si>
  <si>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</si>
  <si>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</si>
  <si>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</si>
  <si>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</si>
  <si>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</si>
  <si>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</si>
  <si>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</si>
  <si>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</si>
  <si>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</si>
  <si>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</si>
  <si>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</si>
  <si>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</si>
  <si>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</si>
  <si>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</si>
  <si>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</si>
  <si>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</si>
  <si>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</si>
  <si>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</si>
  <si>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</si>
  <si>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</si>
  <si>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</si>
  <si>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</si>
  <si>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</si>
  <si>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</si>
  <si>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</si>
  <si>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</si>
  <si>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</si>
  <si>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</si>
  <si>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</si>
  <si>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</si>
  <si>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</si>
  <si>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</si>
  <si>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</si>
  <si>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</si>
  <si>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</si>
  <si>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</si>
  <si>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</si>
  <si>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</si>
  <si>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</si>
  <si>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</si>
  <si>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</si>
  <si>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</si>
  <si>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</si>
  <si>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</si>
  <si>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</si>
  <si>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</si>
  <si>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</si>
  <si>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</si>
  <si>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</si>
  <si>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</si>
  <si>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</si>
  <si>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</si>
  <si>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</si>
  <si>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</si>
  <si>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</si>
  <si>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</si>
  <si>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</si>
  <si>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</si>
  <si>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</si>
  <si>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</si>
  <si>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</si>
  <si>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</si>
  <si>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</si>
  <si>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</si>
  <si>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</si>
  <si>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</si>
  <si>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</si>
  <si>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</si>
  <si>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</si>
  <si>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</si>
  <si>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</si>
  <si>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</si>
  <si>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</si>
  <si>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</si>
  <si>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</si>
  <si>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</si>
  <si>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</si>
  <si>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</si>
  <si>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</si>
  <si>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</si>
  <si>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</si>
  <si>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</si>
  <si>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</si>
  <si>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</si>
  <si>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</si>
  <si>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</si>
  <si>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</si>
  <si>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</si>
  <si>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</si>
  <si>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</si>
  <si>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</si>
  <si>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</si>
  <si>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</si>
  <si>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</si>
  <si>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</si>
  <si>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</si>
  <si>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</si>
  <si>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</si>
  <si>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</si>
  <si>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</si>
  <si>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</si>
  <si>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</si>
  <si>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</si>
  <si>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</si>
  <si>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</si>
  <si>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</si>
  <si>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</si>
  <si>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</si>
  <si>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</si>
  <si>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</si>
  <si>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</si>
  <si>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</si>
  <si>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</si>
  <si>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</si>
  <si>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</si>
  <si>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</si>
  <si>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</si>
  <si>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</si>
  <si>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</si>
  <si>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</si>
  <si>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</si>
  <si>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</si>
  <si>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</si>
  <si>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</si>
  <si>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</si>
  <si>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</si>
  <si>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</si>
  <si>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</si>
  <si>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</si>
  <si>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</si>
  <si>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</si>
  <si>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</si>
  <si>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</si>
  <si>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</si>
  <si>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</si>
  <si>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</si>
  <si>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</si>
  <si>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</si>
  <si>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</si>
  <si>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</si>
  <si>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</si>
  <si>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</si>
  <si>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</si>
  <si>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</si>
  <si>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</si>
  <si>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</si>
  <si>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</si>
  <si>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</si>
  <si>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</si>
  <si>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</si>
  <si>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</si>
  <si>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</si>
  <si>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</si>
  <si>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</si>
  <si>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</si>
  <si>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</si>
  <si>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</si>
  <si>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</si>
  <si>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</si>
  <si>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</si>
  <si>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</si>
  <si>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</si>
  <si>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</si>
  <si>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</si>
  <si>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</si>
  <si>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</si>
  <si>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</si>
  <si>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</si>
  <si>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</si>
  <si>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</si>
  <si>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</si>
  <si>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</si>
  <si>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</si>
  <si>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</si>
  <si>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</si>
  <si>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</si>
  <si>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</si>
  <si>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</si>
  <si>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</si>
  <si>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</si>
  <si>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</si>
  <si>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</si>
  <si>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</si>
  <si>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</si>
  <si>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</si>
  <si>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</si>
  <si>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</si>
  <si>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</si>
  <si>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</si>
  <si>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</si>
  <si>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</si>
  <si>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</si>
  <si>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</si>
  <si>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</si>
  <si>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</si>
  <si>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</si>
  <si>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</si>
  <si>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</si>
  <si>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</si>
  <si>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</si>
  <si>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</si>
  <si>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</si>
  <si>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</si>
  <si>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</si>
  <si>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</si>
  <si>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</si>
  <si>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</si>
  <si>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</si>
  <si>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</si>
  <si>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</si>
  <si>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</si>
  <si>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</si>
  <si>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</si>
  <si>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</si>
  <si>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</si>
  <si>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</si>
  <si>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</si>
  <si>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</si>
  <si>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</si>
  <si>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</si>
  <si>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</si>
  <si>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</si>
  <si>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</si>
  <si>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</si>
  <si>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</si>
  <si>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</si>
  <si>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</si>
  <si>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</si>
  <si>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</si>
  <si>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</si>
  <si>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</si>
  <si>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</si>
  <si>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</si>
  <si>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</si>
  <si>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</si>
  <si>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</si>
  <si>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</si>
  <si>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</si>
  <si>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</si>
  <si>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</si>
  <si>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</si>
  <si>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</si>
  <si>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</si>
  <si>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</si>
  <si>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</si>
  <si>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</si>
  <si>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</si>
  <si>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</si>
  <si>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</si>
  <si>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</si>
  <si>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</si>
  <si>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</si>
  <si>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</si>
  <si>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</si>
  <si>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</si>
  <si>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</si>
  <si>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</si>
  <si>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</si>
  <si>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</si>
  <si>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</si>
  <si>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</si>
  <si>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</si>
  <si>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</si>
  <si>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</si>
  <si>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</si>
  <si>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</si>
  <si>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</si>
  <si>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</si>
  <si>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</si>
  <si>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</si>
  <si>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</si>
  <si>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</si>
  <si>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</si>
  <si>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</si>
  <si>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</si>
  <si>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</si>
  <si>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</si>
  <si>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</si>
  <si>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</si>
  <si>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</si>
  <si>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</si>
  <si>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</si>
  <si>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</si>
  <si>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</si>
  <si>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</si>
  <si>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</si>
  <si>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</si>
  <si>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</si>
  <si>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</si>
  <si>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</si>
  <si>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</si>
  <si>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</si>
  <si>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</si>
  <si>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</si>
  <si>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</si>
  <si>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</si>
  <si>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</si>
  <si>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</si>
  <si>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</si>
  <si>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</si>
  <si>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</si>
  <si>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</si>
  <si>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</si>
  <si>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</si>
  <si>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</si>
  <si>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</si>
  <si>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</si>
  <si>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</si>
  <si>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</si>
  <si>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</si>
  <si>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</si>
  <si>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</si>
  <si>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</si>
  <si>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</si>
  <si>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</si>
  <si>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</si>
  <si>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</si>
  <si>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</si>
  <si>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</si>
  <si>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</si>
  <si>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</si>
  <si>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</si>
  <si>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</si>
  <si>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</si>
  <si>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</si>
  <si>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</si>
  <si>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</si>
  <si>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</si>
  <si>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</si>
  <si>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</si>
  <si>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</si>
  <si>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</si>
  <si>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</si>
  <si>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</si>
  <si>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</si>
  <si>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</si>
  <si>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</si>
  <si>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</si>
  <si>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</si>
  <si>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</si>
  <si>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</si>
  <si>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</si>
  <si>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</si>
  <si>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</si>
  <si>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</si>
  <si>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</si>
  <si>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</si>
  <si>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</si>
  <si>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</si>
  <si>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</si>
  <si>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</si>
  <si>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</si>
  <si>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</si>
  <si>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</si>
  <si>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</si>
  <si>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</si>
  <si>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</si>
  <si>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</si>
  <si>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</si>
  <si>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</si>
  <si>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</si>
  <si>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</si>
  <si>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</si>
  <si>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</si>
  <si>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</si>
  <si>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</si>
  <si>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</si>
  <si>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</si>
  <si>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</si>
  <si>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</si>
  <si>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</si>
  <si>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</si>
  <si>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</si>
  <si>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</si>
  <si>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</si>
  <si>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</si>
  <si>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</si>
  <si>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</si>
  <si>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</si>
  <si>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</si>
  <si>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</si>
  <si>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</si>
  <si>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</si>
  <si>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</si>
  <si>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</si>
  <si>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</si>
  <si>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</si>
  <si>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</si>
  <si>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</si>
  <si>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</si>
  <si>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</si>
  <si>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</si>
  <si>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</si>
  <si>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</si>
  <si>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</si>
  <si>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</si>
  <si>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</si>
  <si>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</si>
  <si>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</si>
  <si>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</si>
  <si>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</si>
  <si>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</si>
  <si>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</si>
  <si>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</si>
  <si>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</si>
  <si>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</si>
  <si>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</si>
  <si>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</si>
  <si>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</si>
  <si>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</si>
  <si>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</si>
  <si>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</si>
  <si>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</si>
  <si>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</si>
  <si>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</si>
  <si>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</si>
  <si>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</si>
  <si>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</si>
  <si>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</si>
  <si>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</si>
  <si>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</si>
  <si>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</si>
  <si>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</si>
  <si>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</si>
  <si>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</si>
  <si>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</si>
  <si>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</si>
  <si>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</si>
  <si>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</si>
  <si>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</si>
  <si>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</si>
  <si>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</si>
  <si>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</si>
  <si>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</si>
  <si>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</si>
  <si>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</si>
  <si>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</si>
  <si>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</si>
  <si>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</si>
  <si>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</si>
  <si>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</si>
  <si>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</si>
  <si>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</si>
  <si>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</si>
  <si>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</si>
  <si>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</si>
  <si>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</si>
  <si>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</si>
  <si>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</si>
  <si>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</si>
  <si>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</si>
  <si>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</si>
  <si>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</si>
  <si>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</si>
  <si>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</si>
  <si>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</si>
  <si>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</si>
  <si>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</si>
  <si>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</si>
  <si>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</si>
  <si>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</si>
  <si>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</si>
  <si>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</si>
  <si>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</si>
  <si>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</si>
  <si>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</si>
  <si>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</si>
  <si>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</si>
  <si>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</si>
  <si>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</si>
  <si>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</si>
  <si>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</si>
  <si>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</si>
  <si>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</si>
  <si>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</si>
  <si>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</si>
  <si>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</si>
  <si>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</si>
  <si>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</si>
  <si>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</si>
  <si>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</si>
  <si>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</si>
  <si>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</si>
  <si>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</si>
  <si>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</si>
  <si>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</si>
  <si>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</si>
  <si>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</si>
  <si>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</si>
  <si>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</si>
  <si>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</si>
  <si>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</si>
  <si>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</si>
  <si>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</si>
  <si>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</si>
  <si>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</si>
  <si>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</si>
  <si>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</si>
  <si>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</si>
  <si>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</si>
  <si>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</si>
  <si>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</si>
  <si>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</si>
  <si>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</si>
  <si>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</si>
  <si>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</si>
  <si>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</si>
  <si>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</si>
  <si>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</si>
  <si>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</si>
  <si>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</si>
  <si>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</si>
  <si>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</si>
  <si>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</si>
  <si>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</si>
  <si>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</si>
  <si>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</si>
  <si>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</si>
  <si>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</si>
  <si>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</si>
  <si>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</si>
  <si>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</si>
  <si>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</si>
  <si>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</si>
  <si>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</si>
  <si>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</si>
  <si>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</si>
  <si>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</si>
  <si>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</si>
  <si>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</si>
  <si>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</si>
  <si>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</si>
  <si>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</si>
  <si>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</si>
  <si>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</si>
  <si>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</si>
  <si>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</si>
  <si>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</si>
  <si>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</si>
  <si>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</si>
  <si>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</si>
  <si>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</si>
  <si>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</si>
  <si>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</si>
  <si>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</si>
  <si>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</si>
  <si>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</si>
  <si>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</si>
  <si>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</si>
  <si>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</si>
  <si>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</si>
  <si>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</si>
  <si>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</si>
  <si>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</si>
  <si>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</si>
  <si>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</si>
  <si>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</si>
  <si>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</si>
  <si>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</si>
  <si>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</si>
  <si>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</si>
  <si>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</si>
  <si>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</si>
  <si>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</si>
  <si>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</si>
  <si>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</si>
  <si>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</si>
  <si>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</si>
  <si>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</si>
  <si>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</si>
  <si>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</si>
  <si>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</si>
  <si>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</si>
  <si>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</si>
  <si>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</si>
  <si>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</si>
  <si>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</si>
  <si>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</si>
  <si>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</si>
  <si>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</si>
  <si>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</si>
  <si>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</si>
  <si>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</si>
  <si>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</si>
  <si>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</si>
  <si>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</si>
  <si>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</si>
  <si>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</si>
  <si>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</si>
  <si>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</si>
  <si>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</si>
  <si>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</si>
  <si>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</si>
  <si>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</si>
  <si>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</si>
  <si>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</si>
  <si>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</si>
  <si>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</si>
  <si>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</si>
  <si>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</si>
  <si>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</si>
  <si>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</si>
  <si>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</si>
  <si>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</si>
  <si>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</si>
  <si>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</si>
  <si>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</si>
  <si>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</si>
  <si>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</si>
  <si>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</si>
  <si>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</si>
  <si>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</si>
  <si>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</si>
  <si>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</si>
  <si>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</si>
  <si>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</si>
  <si>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</si>
  <si>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</si>
  <si>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</si>
  <si>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</si>
  <si>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</si>
  <si>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</si>
  <si>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</si>
  <si>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</si>
  <si>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</si>
  <si>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</si>
  <si>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</si>
  <si>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</si>
  <si>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</si>
  <si>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</si>
  <si>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</si>
  <si>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</si>
  <si>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</si>
  <si>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</si>
  <si>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</si>
  <si>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</si>
  <si>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</si>
  <si>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</si>
  <si>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</si>
  <si>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</si>
  <si>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</si>
  <si>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</si>
  <si>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</si>
  <si>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</si>
  <si>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</si>
  <si>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</si>
  <si>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</si>
  <si>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</si>
  <si>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</si>
  <si>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</si>
  <si>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</si>
  <si>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</si>
  <si>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</si>
  <si>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</si>
  <si>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</si>
  <si>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</si>
  <si>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</si>
  <si>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</si>
  <si>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</si>
  <si>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</si>
  <si>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</si>
  <si>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</si>
  <si>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</si>
  <si>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</si>
  <si>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</si>
  <si>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</si>
  <si>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</si>
  <si>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</si>
  <si>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</si>
  <si>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</si>
  <si>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</si>
  <si>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</si>
  <si>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</si>
  <si>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</si>
  <si>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</si>
  <si>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</si>
  <si>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</si>
  <si>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</si>
  <si>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</si>
  <si>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</si>
  <si>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</si>
  <si>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</si>
  <si>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</si>
  <si>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</si>
  <si>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</si>
  <si>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</si>
  <si>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</si>
  <si>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</si>
  <si>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</si>
  <si>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</si>
  <si>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</si>
  <si>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</si>
  <si>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</si>
  <si>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</si>
  <si>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</si>
  <si>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</si>
  <si>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</si>
  <si>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</si>
  <si>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</si>
  <si>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</si>
  <si>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</si>
  <si>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</si>
  <si>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</si>
  <si>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</si>
  <si>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</si>
  <si>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</si>
  <si>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</si>
  <si>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</si>
  <si>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</si>
  <si>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</si>
  <si>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</si>
  <si>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</si>
  <si>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</si>
  <si>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</si>
  <si>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</si>
  <si>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</si>
  <si>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</si>
  <si>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</si>
  <si>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</si>
  <si>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</si>
  <si>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</si>
  <si>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</si>
  <si>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</si>
  <si>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</si>
  <si>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</si>
  <si>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</si>
  <si>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</si>
  <si>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</si>
  <si>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</si>
  <si>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</si>
  <si>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</si>
  <si>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</si>
  <si>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</si>
  <si>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</si>
  <si>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</si>
  <si>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</si>
  <si>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</si>
  <si>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</si>
  <si>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</si>
  <si>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</si>
  <si>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</si>
  <si>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</si>
  <si>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</si>
  <si>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</si>
  <si>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</si>
  <si>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</si>
  <si>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</si>
  <si>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</si>
  <si>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</si>
  <si>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</si>
  <si>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</si>
  <si>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</si>
  <si>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</si>
  <si>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</si>
  <si>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</si>
  <si>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</si>
  <si>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</si>
  <si>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</si>
  <si>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</si>
  <si>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</si>
  <si>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</si>
  <si>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</si>
  <si>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</si>
  <si>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</si>
  <si>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</si>
  <si>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</si>
  <si>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</si>
  <si>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</si>
  <si>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</si>
  <si>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</si>
  <si>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</si>
  <si>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</si>
  <si>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</si>
  <si>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</si>
  <si>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</si>
  <si>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</si>
  <si>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</si>
  <si>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</si>
  <si>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</si>
  <si>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</si>
  <si>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</si>
  <si>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</si>
  <si>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</si>
  <si>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</si>
  <si>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</si>
  <si>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</si>
  <si>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</si>
  <si>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</si>
  <si>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</si>
  <si>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</si>
  <si>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</si>
  <si>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</si>
  <si>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</si>
  <si>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</si>
  <si>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</si>
  <si>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</si>
  <si>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</si>
  <si>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</si>
  <si>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</si>
  <si>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</si>
  <si>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</si>
  <si>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</si>
  <si>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</si>
  <si>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</si>
  <si>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</si>
  <si>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</si>
  <si>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</si>
  <si>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</si>
  <si>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</si>
  <si>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</si>
  <si>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</si>
  <si>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</si>
  <si>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</si>
  <si>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</si>
  <si>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</si>
  <si>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</si>
  <si>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</si>
  <si>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</si>
  <si>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</si>
  <si>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</si>
  <si>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</si>
  <si>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</si>
  <si>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</si>
  <si>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</si>
  <si>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</si>
  <si>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</si>
  <si>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</si>
  <si>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</si>
  <si>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</si>
  <si>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</si>
  <si>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</si>
  <si>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</si>
  <si>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</si>
  <si>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</si>
  <si>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</si>
  <si>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</si>
  <si>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</si>
  <si>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</si>
  <si>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</si>
  <si>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</si>
  <si>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</si>
  <si>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</si>
  <si>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</si>
  <si>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</si>
  <si>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</si>
  <si>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</si>
  <si>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</si>
  <si>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</si>
  <si>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</si>
  <si>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</si>
  <si>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</si>
  <si>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</si>
  <si>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</si>
  <si>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</si>
  <si>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</si>
  <si>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</si>
  <si>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</si>
  <si>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</si>
  <si>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</si>
  <si>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</si>
  <si>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</si>
  <si>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</si>
  <si>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</si>
  <si>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</si>
  <si>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</si>
  <si>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</si>
  <si>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</si>
  <si>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</si>
  <si>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</si>
  <si>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</si>
  <si>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</si>
  <si>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</si>
  <si>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</si>
  <si>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</si>
  <si>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</si>
  <si>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</si>
  <si>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</si>
  <si>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</si>
  <si>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</si>
  <si>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</si>
  <si>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</si>
  <si>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</si>
  <si>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</si>
  <si>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</si>
  <si>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</si>
  <si>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</si>
  <si>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</si>
  <si>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</si>
  <si>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</si>
  <si>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</si>
  <si>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</si>
  <si>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</si>
  <si>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</si>
  <si>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</si>
  <si>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</si>
  <si>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</si>
  <si>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</si>
  <si>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</si>
  <si>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</si>
  <si>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</si>
  <si>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</si>
  <si>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</si>
  <si>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</si>
  <si>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</si>
  <si>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</si>
  <si>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</si>
  <si>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</si>
  <si>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</si>
  <si>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</si>
  <si>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</si>
  <si>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</si>
  <si>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</si>
  <si>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</si>
  <si>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</si>
  <si>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</si>
  <si>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</si>
  <si>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</si>
  <si>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</si>
  <si>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</si>
  <si>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</si>
  <si>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</si>
  <si>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</si>
  <si>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</si>
  <si>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</si>
  <si>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</si>
  <si>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</si>
  <si>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</si>
  <si>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</si>
  <si>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</si>
  <si>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</si>
  <si>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</si>
  <si>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</si>
  <si>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</si>
  <si>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</si>
  <si>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</si>
  <si>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</si>
  <si>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</si>
  <si>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</si>
  <si>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</si>
  <si>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</si>
  <si>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</si>
  <si>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</si>
  <si>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</si>
  <si>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</si>
  <si>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</si>
  <si>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</si>
  <si>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</si>
  <si>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</si>
  <si>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</si>
  <si>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</si>
  <si>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</si>
  <si>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</si>
  <si>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</si>
  <si>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</si>
  <si>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</si>
  <si>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</si>
  <si>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</si>
  <si>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</si>
  <si>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</si>
  <si>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</si>
  <si>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</si>
  <si>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</si>
  <si>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</si>
  <si>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</si>
  <si>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</si>
  <si>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</si>
  <si>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</si>
  <si>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</si>
  <si>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</si>
  <si>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</si>
  <si>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</si>
  <si>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</si>
  <si>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</si>
  <si>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</si>
  <si>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</si>
  <si>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</si>
  <si>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</si>
  <si>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</si>
  <si>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</si>
  <si>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</si>
  <si>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</si>
  <si>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</si>
  <si>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</si>
  <si>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</si>
  <si>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</si>
  <si>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</si>
  <si>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</si>
  <si>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</si>
  <si>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</si>
  <si>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</si>
  <si>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</si>
  <si>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</si>
  <si>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</si>
  <si>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</si>
  <si>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</si>
  <si>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</si>
  <si>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</si>
  <si>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</si>
  <si>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</si>
  <si>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</si>
  <si>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</si>
  <si>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</si>
  <si>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</si>
  <si>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</si>
  <si>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</si>
  <si>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</si>
  <si>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</si>
  <si>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</si>
  <si>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</si>
  <si>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</si>
  <si>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</si>
  <si>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</si>
  <si>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</si>
  <si>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</si>
  <si>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</si>
  <si>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</si>
  <si>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</si>
  <si>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</si>
  <si>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</si>
  <si>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</si>
  <si>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</si>
  <si>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</si>
  <si>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</si>
  <si>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</si>
  <si>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</si>
  <si>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</si>
  <si>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</si>
  <si>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</si>
  <si>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</si>
  <si>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</si>
  <si>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</si>
  <si>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</si>
  <si>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</si>
  <si>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</si>
  <si>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</si>
  <si>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</si>
  <si>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</si>
  <si>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</si>
  <si>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</si>
  <si>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</si>
  <si>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</si>
  <si>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</si>
  <si>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</si>
  <si>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</si>
  <si>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</si>
  <si>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</si>
  <si>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</si>
  <si>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</si>
  <si>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</si>
  <si>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</si>
  <si>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</si>
  <si>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</si>
  <si>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</si>
  <si>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</si>
  <si>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</si>
  <si>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</si>
  <si>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</si>
  <si>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</si>
  <si>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</si>
  <si>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</si>
  <si>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</si>
  <si>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</si>
  <si>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</si>
  <si>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</si>
  <si>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</si>
  <si>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</si>
  <si>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</si>
  <si>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</si>
  <si>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</si>
  <si>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</si>
  <si>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</si>
  <si>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</si>
  <si>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</si>
  <si>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</si>
  <si>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</si>
  <si>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</si>
  <si>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</si>
  <si>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</si>
  <si>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</si>
  <si>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</si>
  <si>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</si>
  <si>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</si>
  <si>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</si>
  <si>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</si>
  <si>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</si>
  <si>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</si>
  <si>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</si>
  <si>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</si>
  <si>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</si>
  <si>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</si>
  <si>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</si>
  <si>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</si>
  <si>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</si>
  <si>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</si>
  <si>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</si>
  <si>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</si>
  <si>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</si>
  <si>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</si>
  <si>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</si>
  <si>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</si>
  <si>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</si>
  <si>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</si>
  <si>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</si>
  <si>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</si>
  <si>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</si>
  <si>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</si>
  <si>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</si>
  <si>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</si>
  <si>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</si>
  <si>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</si>
  <si>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</si>
  <si>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</si>
  <si>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</si>
  <si>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</si>
  <si>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</si>
  <si>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</si>
  <si>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</si>
  <si>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</si>
  <si>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</si>
  <si>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</si>
  <si>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</si>
  <si>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</si>
  <si>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</si>
  <si>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</si>
  <si>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</si>
  <si>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</si>
  <si>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</si>
  <si>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</si>
  <si>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</si>
  <si>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</si>
  <si>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</si>
  <si>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</si>
  <si>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</si>
  <si>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</si>
  <si>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</si>
  <si>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</si>
  <si>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</si>
  <si>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</si>
  <si>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</si>
  <si>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</si>
  <si>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</si>
  <si>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</si>
  <si>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</si>
  <si>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</si>
  <si>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</si>
  <si>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</si>
  <si>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</si>
  <si>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</si>
  <si>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</si>
  <si>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</si>
  <si>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</si>
  <si>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</si>
  <si>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</si>
  <si>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</si>
  <si>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</si>
  <si>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</si>
  <si>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</si>
  <si>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</si>
  <si>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</si>
  <si>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</si>
  <si>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</si>
  <si>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</si>
  <si>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</si>
  <si>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</si>
  <si>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</si>
  <si>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</si>
  <si>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</si>
  <si>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</si>
  <si>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</si>
  <si>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</si>
  <si>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</si>
  <si>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</si>
  <si>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</si>
  <si>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</si>
  <si>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</si>
  <si>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</si>
  <si>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</si>
  <si>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</si>
  <si>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</si>
  <si>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</si>
  <si>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</si>
  <si>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</si>
  <si>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</si>
  <si>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</si>
  <si>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</si>
  <si>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</si>
  <si>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</si>
  <si>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</si>
  <si>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</si>
  <si>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</si>
  <si>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</si>
  <si>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</si>
  <si>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</si>
  <si>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</si>
  <si>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</si>
  <si>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</si>
  <si>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</si>
  <si>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</si>
  <si>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</si>
  <si>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</si>
  <si>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</si>
  <si>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</si>
  <si>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</si>
  <si>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</si>
  <si>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</si>
  <si>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</si>
  <si>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</si>
  <si>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</si>
  <si>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</si>
  <si>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</si>
  <si>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</si>
  <si>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</si>
  <si>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</si>
  <si>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</si>
  <si>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</si>
  <si>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</si>
  <si>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</si>
  <si>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</si>
  <si>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</si>
  <si>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</si>
  <si>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</si>
  <si>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</si>
  <si>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</si>
  <si>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</si>
  <si>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</si>
  <si>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</si>
  <si>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</si>
  <si>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</si>
  <si>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</si>
  <si>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</si>
  <si>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</si>
  <si>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</si>
  <si>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</si>
  <si>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</si>
  <si>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</si>
  <si>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</si>
  <si>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</si>
  <si>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</si>
  <si>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</si>
  <si>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</si>
  <si>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</si>
  <si>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</si>
  <si>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</si>
  <si>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</si>
  <si>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</si>
  <si>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</si>
  <si>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</si>
  <si>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</si>
  <si>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</si>
  <si>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</si>
  <si>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</si>
  <si>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</si>
  <si>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</si>
  <si>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</si>
  <si>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</si>
  <si>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</si>
  <si>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</si>
  <si>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</si>
  <si>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</si>
  <si>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</si>
  <si>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</si>
  <si>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</si>
  <si>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</si>
  <si>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</si>
  <si>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</si>
  <si>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</si>
  <si>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</si>
  <si>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</si>
  <si>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</si>
  <si>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</si>
  <si>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</si>
  <si>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</si>
  <si>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</si>
  <si>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</si>
  <si>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</si>
  <si>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</si>
  <si>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</si>
  <si>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</si>
  <si>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</si>
  <si>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</si>
  <si>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</si>
  <si>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</si>
  <si>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</si>
  <si>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</si>
  <si>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</si>
  <si>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</si>
  <si>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</si>
  <si>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</si>
  <si>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</si>
  <si>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</si>
  <si>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</si>
  <si>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</si>
  <si>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</si>
  <si>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</si>
  <si>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</si>
  <si>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</si>
  <si>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</si>
  <si>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</si>
  <si>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</si>
  <si>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</si>
  <si>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</si>
  <si>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</si>
  <si>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</si>
  <si>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</si>
  <si>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</si>
  <si>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</si>
  <si>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</si>
  <si>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</si>
  <si>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</si>
  <si>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</si>
  <si>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</si>
  <si>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</si>
  <si>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</si>
  <si>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</si>
  <si>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</si>
  <si>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</si>
  <si>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</si>
  <si>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</si>
  <si>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</si>
  <si>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</si>
  <si>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</si>
  <si>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</si>
  <si>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</si>
  <si>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</si>
  <si>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</si>
  <si>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</si>
  <si>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</si>
  <si>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</si>
  <si>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</si>
  <si>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</si>
  <si>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</si>
  <si>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</si>
  <si>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</si>
  <si>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</si>
  <si>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</si>
  <si>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</si>
  <si>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</si>
  <si>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</si>
  <si>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</si>
  <si>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</si>
  <si>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</si>
  <si>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</si>
  <si>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</si>
  <si>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</si>
  <si>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</si>
  <si>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</si>
  <si>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</si>
  <si>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</si>
  <si>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</si>
  <si>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</si>
  <si>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</si>
  <si>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</si>
  <si>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</si>
  <si>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</si>
  <si>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</si>
  <si>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</si>
  <si>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</si>
  <si>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</si>
  <si>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</si>
  <si>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</si>
  <si>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</si>
  <si>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</si>
  <si>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</si>
  <si>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</si>
  <si>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</si>
  <si>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</si>
  <si>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</si>
  <si>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</si>
  <si>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</si>
  <si>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</si>
  <si>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</si>
  <si>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</si>
  <si>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</si>
  <si>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</si>
  <si>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</si>
  <si>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</si>
  <si>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</si>
  <si>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</si>
  <si>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</si>
  <si>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</si>
  <si>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</si>
  <si>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</si>
  <si>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</si>
  <si>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</si>
  <si>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</si>
  <si>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</si>
  <si>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</si>
  <si>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</si>
  <si>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</si>
  <si>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</si>
  <si>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</si>
  <si>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</si>
  <si>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</si>
  <si>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</si>
  <si>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</si>
  <si>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</si>
  <si>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</si>
  <si>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</si>
  <si>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</si>
  <si>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</si>
  <si>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</si>
  <si>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</si>
  <si>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</si>
  <si>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</si>
  <si>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</si>
  <si>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</si>
  <si>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</si>
  <si>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</si>
  <si>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</si>
  <si>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</si>
  <si>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</si>
  <si>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</si>
  <si>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</si>
  <si>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</si>
  <si>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</si>
  <si>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</si>
  <si>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</si>
  <si>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</si>
  <si>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</si>
  <si>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</si>
  <si>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</si>
  <si>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</si>
  <si>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</si>
  <si>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</si>
  <si>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</si>
  <si>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</si>
  <si>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</si>
  <si>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</si>
  <si>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</si>
  <si>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</si>
  <si>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</si>
  <si>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</si>
  <si>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</si>
  <si>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</si>
  <si>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</si>
  <si>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</si>
  <si>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</si>
  <si>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</si>
  <si>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</si>
  <si>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</si>
  <si>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</si>
  <si>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</si>
  <si>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</si>
  <si>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</si>
  <si>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</si>
  <si>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</si>
  <si>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</si>
  <si>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</si>
  <si>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</si>
  <si>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</si>
  <si>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</si>
  <si>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</si>
  <si>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</si>
  <si>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</si>
  <si>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</si>
  <si>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</si>
  <si>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</si>
  <si>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</si>
  <si>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</si>
  <si>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</si>
  <si>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</si>
  <si>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</si>
  <si>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</si>
  <si>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</si>
  <si>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</si>
  <si>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</si>
  <si>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</si>
  <si>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</si>
  <si>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</si>
  <si>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</si>
  <si>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</si>
  <si>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</si>
  <si>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</si>
  <si>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</si>
  <si>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</si>
  <si>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</si>
  <si>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</si>
  <si>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</si>
  <si>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</si>
  <si>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</si>
  <si>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</si>
  <si>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</si>
  <si>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</si>
  <si>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</si>
  <si>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</si>
  <si>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</si>
  <si>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</si>
  <si>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</si>
  <si>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</si>
  <si>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</si>
  <si>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</si>
  <si>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</si>
  <si>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</si>
  <si>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</si>
  <si>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</si>
  <si>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</si>
  <si>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</si>
  <si>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</si>
  <si>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</si>
  <si>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</si>
  <si>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</si>
  <si>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</si>
  <si>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</si>
  <si>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</si>
  <si>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</si>
  <si>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</si>
  <si>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</si>
  <si>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</si>
  <si>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</si>
  <si>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</si>
  <si>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</si>
  <si>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</si>
  <si>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</si>
  <si>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</si>
  <si>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</si>
  <si>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</si>
  <si>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</si>
  <si>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</si>
  <si>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</si>
  <si>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</si>
  <si>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</si>
  <si>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</si>
  <si>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</si>
  <si>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</si>
  <si>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</si>
  <si>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</si>
  <si>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</si>
  <si>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</si>
  <si>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</si>
  <si>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</si>
  <si>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</si>
  <si>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</si>
  <si>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</si>
  <si>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</si>
  <si>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</si>
  <si>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</si>
  <si>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</si>
  <si>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</si>
  <si>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</si>
  <si>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</si>
  <si>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</si>
  <si>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</si>
  <si>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</si>
  <si>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</si>
  <si>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</si>
  <si>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</si>
  <si>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</si>
  <si>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</si>
  <si>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</si>
  <si>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</si>
  <si>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</si>
  <si>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</si>
  <si>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</si>
  <si>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</si>
  <si>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</si>
  <si>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</si>
  <si>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</si>
  <si>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</si>
  <si>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</si>
  <si>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</si>
  <si>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</si>
  <si>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</si>
  <si>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</si>
  <si>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</si>
  <si>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</si>
  <si>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</si>
  <si>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</si>
  <si>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</si>
  <si>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</si>
  <si>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</si>
  <si>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</si>
  <si>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</si>
  <si>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</si>
  <si>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</si>
  <si>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</si>
  <si>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</si>
  <si>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</si>
  <si>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</si>
  <si>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</si>
  <si>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</si>
  <si>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</si>
  <si>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</si>
  <si>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</si>
  <si>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</si>
  <si>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</si>
  <si>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</si>
  <si>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</si>
  <si>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</si>
  <si>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</si>
  <si>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</si>
  <si>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</si>
  <si>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</si>
  <si>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</si>
  <si>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</si>
  <si>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</si>
  <si>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</si>
  <si>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</si>
  <si>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</si>
  <si>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</si>
  <si>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</si>
  <si>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</si>
  <si>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</si>
  <si>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</si>
  <si>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</si>
  <si>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</si>
  <si>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</si>
  <si>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</si>
  <si>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</si>
  <si>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</si>
  <si>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</si>
  <si>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</si>
  <si>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</si>
  <si>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</si>
  <si>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</si>
  <si>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</si>
  <si>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</si>
  <si>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</si>
  <si>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</si>
  <si>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</si>
  <si>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</si>
  <si>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</si>
  <si>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</si>
  <si>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</si>
  <si>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</si>
  <si>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</si>
  <si>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</si>
  <si>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</si>
  <si>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</si>
  <si>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</si>
  <si>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</si>
  <si>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</si>
  <si>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</si>
  <si>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</si>
  <si>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</si>
  <si>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</si>
  <si>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</si>
  <si>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</si>
  <si>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</si>
  <si>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</si>
  <si>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</si>
  <si>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</si>
  <si>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</si>
  <si>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</si>
  <si>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</si>
  <si>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</si>
  <si>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</si>
  <si>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</si>
  <si>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</si>
  <si>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</si>
  <si>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</si>
  <si>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</si>
  <si>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</si>
  <si>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</si>
  <si>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</si>
  <si>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</si>
  <si>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</si>
  <si>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</si>
  <si>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</si>
  <si>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</si>
  <si>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</si>
  <si>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</si>
  <si>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</si>
  <si>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</si>
  <si>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</si>
  <si>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</si>
  <si>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</si>
  <si>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</si>
  <si>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</si>
  <si>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</si>
  <si>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</si>
  <si>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</si>
  <si>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</si>
  <si>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</si>
  <si>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</si>
  <si>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</si>
  <si>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</si>
  <si>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</si>
  <si>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</si>
  <si>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</si>
  <si>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</si>
  <si>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</si>
  <si>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</si>
  <si>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</si>
  <si>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</si>
  <si>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</si>
  <si>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</si>
  <si>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</si>
  <si>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</si>
  <si>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</si>
  <si>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</si>
  <si>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</si>
  <si>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</si>
  <si>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</si>
  <si>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</si>
  <si>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</si>
  <si>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</si>
  <si>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</si>
  <si>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</si>
  <si>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</si>
  <si>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</si>
  <si>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</si>
  <si>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</si>
  <si>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</si>
  <si>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</si>
  <si>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</si>
  <si>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</si>
  <si>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</si>
  <si>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</si>
  <si>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</si>
  <si>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</si>
  <si>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</si>
  <si>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</si>
  <si>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</si>
  <si>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</si>
  <si>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</si>
  <si>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</si>
  <si>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</si>
  <si>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</si>
  <si>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</si>
  <si>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</si>
  <si>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</si>
  <si>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</si>
  <si>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</si>
  <si>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</si>
  <si>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</si>
  <si>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</si>
  <si>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</si>
  <si>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</si>
  <si>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</si>
  <si>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</si>
  <si>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</si>
  <si>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</si>
  <si>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</si>
  <si>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</si>
  <si>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</si>
  <si>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</si>
  <si>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</si>
  <si>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</si>
  <si>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</si>
  <si>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</si>
  <si>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</si>
  <si>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</si>
  <si>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</si>
  <si>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</si>
  <si>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</si>
  <si>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</si>
  <si>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</si>
  <si>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</si>
  <si>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</si>
  <si>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</si>
  <si>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</si>
  <si>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</si>
  <si>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</si>
  <si>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</si>
  <si>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</si>
  <si>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</si>
  <si>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</si>
  <si>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</si>
  <si>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</si>
  <si>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</si>
  <si>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</si>
  <si>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</si>
  <si>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</si>
  <si>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</si>
  <si>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</si>
  <si>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</si>
  <si>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</si>
  <si>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</si>
  <si>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</si>
  <si>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</si>
  <si>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</si>
  <si>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</si>
  <si>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</si>
  <si>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</si>
  <si>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</si>
  <si>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</si>
  <si>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</si>
  <si>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</si>
  <si>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</si>
  <si>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</si>
  <si>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</si>
  <si>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</si>
  <si>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</si>
  <si>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</si>
  <si>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</si>
  <si>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</si>
  <si>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</si>
  <si>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</si>
  <si>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</si>
  <si>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</si>
  <si>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</si>
  <si>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</si>
  <si>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</si>
  <si>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</si>
  <si>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</si>
  <si>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</si>
  <si>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</si>
  <si>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</si>
  <si>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</si>
  <si>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</si>
  <si>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</si>
  <si>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</si>
  <si>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</si>
  <si>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</si>
  <si>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</si>
  <si>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</si>
  <si>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</si>
  <si>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</si>
  <si>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</si>
  <si>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</si>
  <si>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</si>
  <si>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</si>
  <si>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</si>
  <si>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</si>
  <si>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</si>
  <si>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</si>
  <si>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</si>
  <si>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</si>
  <si>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</si>
  <si>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</si>
  <si>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</si>
  <si>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</si>
  <si>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</si>
  <si>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</si>
  <si>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</si>
  <si>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</si>
  <si>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</si>
  <si>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</si>
  <si>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</si>
  <si>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</si>
  <si>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</si>
  <si>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</si>
  <si>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</si>
  <si>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</si>
  <si>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</si>
  <si>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</si>
  <si>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</si>
  <si>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</si>
  <si>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</si>
  <si>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</si>
  <si>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</si>
  <si>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</si>
  <si>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</si>
  <si>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</si>
  <si>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</si>
  <si>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</si>
  <si>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</si>
  <si>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</si>
  <si>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</si>
  <si>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</si>
  <si>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</si>
  <si>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</si>
  <si>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</si>
  <si>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</si>
  <si>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</si>
  <si>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</si>
  <si>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</si>
  <si>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</si>
  <si>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</si>
  <si>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</si>
  <si>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</si>
  <si>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</si>
  <si>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</si>
  <si>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</si>
  <si>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</si>
  <si>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</si>
  <si>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</si>
  <si>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</si>
  <si>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</si>
  <si>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</si>
  <si>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</si>
  <si>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</si>
  <si>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</si>
  <si>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</si>
  <si>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</si>
  <si>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</si>
  <si>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</si>
  <si>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</si>
  <si>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</si>
  <si>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</si>
  <si>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</si>
  <si>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</si>
  <si>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</si>
  <si>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</si>
  <si>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</si>
  <si>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</si>
  <si>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</si>
  <si>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</si>
  <si>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</si>
  <si>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</si>
  <si>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</si>
  <si>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</si>
  <si>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</si>
  <si>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</si>
  <si>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</si>
  <si>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</si>
  <si>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</si>
  <si>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</si>
  <si>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</si>
  <si>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</si>
  <si>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</si>
  <si>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</si>
  <si>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</si>
  <si>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</si>
  <si>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</si>
  <si>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</si>
  <si>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</si>
  <si>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</si>
  <si>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</si>
  <si>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</si>
  <si>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</si>
  <si>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</si>
  <si>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</si>
  <si>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</si>
  <si>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</si>
  <si>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</si>
  <si>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</si>
  <si>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</si>
  <si>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</si>
  <si>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</si>
  <si>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</si>
  <si>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</si>
  <si>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</si>
  <si>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</si>
  <si>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</si>
  <si>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</si>
  <si>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</si>
  <si>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</si>
  <si>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</si>
  <si>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</si>
  <si>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</si>
  <si>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</si>
  <si>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</si>
  <si>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</si>
  <si>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</si>
  <si>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</si>
  <si>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</si>
  <si>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</si>
  <si>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</si>
  <si>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</si>
  <si>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</si>
  <si>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</si>
  <si>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</si>
  <si>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</si>
  <si>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</si>
  <si>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</si>
  <si>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</si>
  <si>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</si>
  <si>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</si>
  <si>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</si>
  <si>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</si>
  <si>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</si>
  <si>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</si>
  <si>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</si>
  <si>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</si>
  <si>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</si>
  <si>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</si>
  <si>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</si>
  <si>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</si>
  <si>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</si>
  <si>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</si>
  <si>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</si>
  <si>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</si>
  <si>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</si>
  <si>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</si>
  <si>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</si>
  <si>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</si>
  <si>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</si>
  <si>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</si>
  <si>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</si>
  <si>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</si>
  <si>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</si>
  <si>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</si>
  <si>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</si>
  <si>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</si>
  <si>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</si>
  <si>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</si>
  <si>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</si>
  <si>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</si>
  <si>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</si>
  <si>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</si>
  <si>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</si>
  <si>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</si>
  <si>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</si>
  <si>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</si>
  <si>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</si>
  <si>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</si>
  <si>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</si>
  <si>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</si>
  <si>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</si>
  <si>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</si>
  <si>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</si>
  <si>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</si>
  <si>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</si>
  <si>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</si>
  <si>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</si>
  <si>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</si>
  <si>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</si>
  <si>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</si>
  <si>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</si>
  <si>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</si>
  <si>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</si>
  <si>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</si>
  <si>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</si>
  <si>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</si>
  <si>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</si>
  <si>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</si>
  <si>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</si>
  <si>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</si>
  <si>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</si>
  <si>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</si>
  <si>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</si>
  <si>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</si>
  <si>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</si>
  <si>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</si>
  <si>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</si>
  <si>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</si>
  <si>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</si>
  <si>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</si>
  <si>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</si>
  <si>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</si>
  <si>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</si>
  <si>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</si>
  <si>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</si>
  <si>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</si>
  <si>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</si>
  <si>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</si>
  <si>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</si>
  <si>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</si>
  <si>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</si>
  <si>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</si>
  <si>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</si>
  <si>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</si>
  <si>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</si>
  <si>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</si>
  <si>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</si>
  <si>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</si>
  <si>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</si>
  <si>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</si>
  <si>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</si>
  <si>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</si>
  <si>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</si>
  <si>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</si>
  <si>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</si>
  <si>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</si>
  <si>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</si>
  <si>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</si>
  <si>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</si>
  <si>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</si>
  <si>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</si>
  <si>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</si>
  <si>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</si>
  <si>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</si>
  <si>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</si>
  <si>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</si>
  <si>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</si>
  <si>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</si>
  <si>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</si>
  <si>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</si>
  <si>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</si>
  <si>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</si>
  <si>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</si>
  <si>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</si>
  <si>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</si>
  <si>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</si>
  <si>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</si>
  <si>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</si>
  <si>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</si>
  <si>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</si>
  <si>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</si>
  <si>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</si>
  <si>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</si>
  <si>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</si>
  <si>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</si>
  <si>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</si>
  <si>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</si>
  <si>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</si>
  <si>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</si>
  <si>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</si>
  <si>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</si>
  <si>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</si>
  <si>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</si>
  <si>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</si>
  <si>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</si>
  <si>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</si>
  <si>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</si>
  <si>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</si>
  <si>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</si>
  <si>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</si>
  <si>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</si>
  <si>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</si>
  <si>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</si>
  <si>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</si>
  <si>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</si>
  <si>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</si>
  <si>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</si>
  <si>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</si>
  <si>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</si>
  <si>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</si>
  <si>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</si>
  <si>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</si>
  <si>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</si>
  <si>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</si>
  <si>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</si>
  <si>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</si>
  <si>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</si>
  <si>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</si>
  <si>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</si>
  <si>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</si>
  <si>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</si>
  <si>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</si>
  <si>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</si>
  <si>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</si>
  <si>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</si>
  <si>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</si>
  <si>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</si>
  <si>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</si>
  <si>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</si>
  <si>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</si>
  <si>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</si>
  <si>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</si>
  <si>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</si>
  <si>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</si>
  <si>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</si>
  <si>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</si>
  <si>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</si>
  <si>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</si>
  <si>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</si>
  <si>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</si>
  <si>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</si>
  <si>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</si>
  <si>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</si>
  <si>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</si>
  <si>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</si>
  <si>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</si>
  <si>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</si>
  <si>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</si>
  <si>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</si>
  <si>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</si>
  <si>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</si>
  <si>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</si>
  <si>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</si>
  <si>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</si>
  <si>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</si>
  <si>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</si>
  <si>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</si>
  <si>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</si>
  <si>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</si>
  <si>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</si>
  <si>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</si>
  <si>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</si>
  <si>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</si>
  <si>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</si>
  <si>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</si>
  <si>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</si>
  <si>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</si>
  <si>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</si>
  <si>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</si>
  <si>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</si>
  <si>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</si>
  <si>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</si>
  <si>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</si>
  <si>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</si>
  <si>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</si>
  <si>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</si>
  <si>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</si>
  <si>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</si>
  <si>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</si>
  <si>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</si>
  <si>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</si>
  <si>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</si>
  <si>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</si>
  <si>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</si>
  <si>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</si>
  <si>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</si>
  <si>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</si>
  <si>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</si>
  <si>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</si>
  <si>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</si>
  <si>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</si>
  <si>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</si>
  <si>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</si>
  <si>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</si>
  <si>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</si>
  <si>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</si>
  <si>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</si>
  <si>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</si>
  <si>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</si>
  <si>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</si>
  <si>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</si>
  <si>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</si>
  <si>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</si>
  <si>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</si>
  <si>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</si>
  <si>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</si>
  <si>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</si>
  <si>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</si>
  <si>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</si>
  <si>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</si>
  <si>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</si>
  <si>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</si>
  <si>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</si>
  <si>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</si>
  <si>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</si>
  <si>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</si>
  <si>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</si>
  <si>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</si>
  <si>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</si>
  <si>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</si>
  <si>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</si>
  <si>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</si>
  <si>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</si>
  <si>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</si>
  <si>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</si>
  <si>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</si>
  <si>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</si>
  <si>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</si>
  <si>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</si>
  <si>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</si>
  <si>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</si>
  <si>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</si>
  <si>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</si>
  <si>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</si>
  <si>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</si>
  <si>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</si>
  <si>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</si>
  <si>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</si>
  <si>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</si>
  <si>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</si>
  <si>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</si>
  <si>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</si>
  <si>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</si>
  <si>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</si>
  <si>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</si>
  <si>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</si>
  <si>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</si>
  <si>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</si>
  <si>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</si>
  <si>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</si>
  <si>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</si>
  <si>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</si>
  <si>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</si>
  <si>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</si>
  <si>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</si>
  <si>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</si>
  <si>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</si>
  <si>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</si>
  <si>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</si>
  <si>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</si>
  <si>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</si>
  <si>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</si>
  <si>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</si>
  <si>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</si>
  <si>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</si>
  <si>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</si>
  <si>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</si>
  <si>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</si>
  <si>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</si>
  <si>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</si>
  <si>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</si>
  <si>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</si>
  <si>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</si>
  <si>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</si>
  <si>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</si>
  <si>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</si>
  <si>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</si>
  <si>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</si>
  <si>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</si>
  <si>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</si>
  <si>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</si>
  <si>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</si>
  <si>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</si>
  <si>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</si>
  <si>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</si>
  <si>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</si>
  <si>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</si>
  <si>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</si>
  <si>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</si>
  <si>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</si>
  <si>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</si>
  <si>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</si>
  <si>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</si>
  <si>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</si>
  <si>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</si>
  <si>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</si>
  <si>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</si>
  <si>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</si>
  <si>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</si>
  <si>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</si>
  <si>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</si>
  <si>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</si>
  <si>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</si>
  <si>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</si>
  <si>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</si>
  <si>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</si>
  <si>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</si>
  <si>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</si>
  <si>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</si>
  <si>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</si>
  <si>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</si>
  <si>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</si>
  <si>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</si>
  <si>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</si>
  <si>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</si>
  <si>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</si>
  <si>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</si>
  <si>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</si>
  <si>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</si>
  <si>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</si>
  <si>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</si>
  <si>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</si>
  <si>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</si>
  <si>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</si>
  <si>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</si>
  <si>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</si>
  <si>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</si>
  <si>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</si>
  <si>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</si>
  <si>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</si>
  <si>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</si>
  <si>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</si>
  <si>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</si>
  <si>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</si>
  <si>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</si>
  <si>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</si>
  <si>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</si>
  <si>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</si>
  <si>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</si>
  <si>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</si>
  <si>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</si>
  <si>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</si>
  <si>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</si>
  <si>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</si>
  <si>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</si>
  <si>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</si>
  <si>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</si>
  <si>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</si>
  <si>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</si>
  <si>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</si>
  <si>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</si>
  <si>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</si>
  <si>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</si>
  <si>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</si>
  <si>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</si>
  <si>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</si>
  <si>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</si>
  <si>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</si>
  <si>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</si>
  <si>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</si>
  <si>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</si>
  <si>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</si>
  <si>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</si>
  <si>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</si>
  <si>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</si>
  <si>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</si>
  <si>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</si>
  <si>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</si>
  <si>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</si>
  <si>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</si>
  <si>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</si>
  <si>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</si>
  <si>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</si>
  <si>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</si>
  <si>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</si>
  <si>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</si>
  <si>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</si>
  <si>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</si>
  <si>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</si>
  <si>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</si>
  <si>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</si>
  <si>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</si>
  <si>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</si>
  <si>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</si>
  <si>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</si>
  <si>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</si>
  <si>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</si>
  <si>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</si>
  <si>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</si>
  <si>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</si>
  <si>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</si>
  <si>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</si>
  <si>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</si>
  <si>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</si>
  <si>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</si>
  <si>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</si>
  <si>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</si>
  <si>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</si>
  <si>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</si>
  <si>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</si>
  <si>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</si>
  <si>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</si>
  <si>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</si>
  <si>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</si>
  <si>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</si>
  <si>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</si>
  <si>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</si>
  <si>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</si>
  <si>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</si>
  <si>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</si>
  <si>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</si>
  <si>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</si>
  <si>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</si>
  <si>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</si>
  <si>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</si>
  <si>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</si>
  <si>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</si>
  <si>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</si>
  <si>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</si>
  <si>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</si>
  <si>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</si>
  <si>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</si>
  <si>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</si>
  <si>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</si>
  <si>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</si>
  <si>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</si>
  <si>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</si>
  <si>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</si>
  <si>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</si>
  <si>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</si>
  <si>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</si>
  <si>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</si>
  <si>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</si>
  <si>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</si>
  <si>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</si>
  <si>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</si>
  <si>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</si>
  <si>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</si>
  <si>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</si>
  <si>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</si>
  <si>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</si>
  <si>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</si>
  <si>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</si>
  <si>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</si>
  <si>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</si>
  <si>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</si>
  <si>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</si>
  <si>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</si>
  <si>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</si>
  <si>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</si>
  <si>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</si>
  <si>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</si>
  <si>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</si>
  <si>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</si>
  <si>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</si>
  <si>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</si>
  <si>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</si>
  <si>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</si>
  <si>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</si>
  <si>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</si>
  <si>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</si>
  <si>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</si>
  <si>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</si>
  <si>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</si>
  <si>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</si>
  <si>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</si>
  <si>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</si>
  <si>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</si>
  <si>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</si>
  <si>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</si>
  <si>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</si>
  <si>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</si>
  <si>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</si>
  <si>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</si>
  <si>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</si>
  <si>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</si>
  <si>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</si>
  <si>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</si>
  <si>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</si>
  <si>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</si>
  <si>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</si>
  <si>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</si>
  <si>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</si>
  <si>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</si>
  <si>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</si>
  <si>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</si>
  <si>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</si>
  <si>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</si>
  <si>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</si>
  <si>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</si>
  <si>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</si>
  <si>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</si>
  <si>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</si>
  <si>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</si>
  <si>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</si>
  <si>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</si>
  <si>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</si>
  <si>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</si>
  <si>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</si>
  <si>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</si>
  <si>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</si>
  <si>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</si>
  <si>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</si>
  <si>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</si>
  <si>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</si>
  <si>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</si>
  <si>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</si>
  <si>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</si>
  <si>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</si>
  <si>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</si>
  <si>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</si>
  <si>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</si>
  <si>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</si>
  <si>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</si>
  <si>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</si>
  <si>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</si>
  <si>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</si>
  <si>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</si>
  <si>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</si>
  <si>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</si>
  <si>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</si>
  <si>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</si>
  <si>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</si>
  <si>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</si>
  <si>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</si>
  <si>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</si>
  <si>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</si>
  <si>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</si>
  <si>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</si>
  <si>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</si>
  <si>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</si>
  <si>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</si>
  <si>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</si>
  <si>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</si>
  <si>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</si>
  <si>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</si>
  <si>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</si>
  <si>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</si>
  <si>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</si>
  <si>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</si>
  <si>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</si>
  <si>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</si>
  <si>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</si>
  <si>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</si>
  <si>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</si>
  <si>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</si>
  <si>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</si>
  <si>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</si>
  <si>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</si>
  <si>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</si>
  <si>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</si>
  <si>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</si>
  <si>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</si>
  <si>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</si>
  <si>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</si>
  <si>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</si>
  <si>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</si>
  <si>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</si>
  <si>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</si>
  <si>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</si>
  <si>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</si>
  <si>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</si>
  <si>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</si>
  <si>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</si>
  <si>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</si>
  <si>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</si>
  <si>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</si>
  <si>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</si>
  <si>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</si>
  <si>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</si>
  <si>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</si>
  <si>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</si>
  <si>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</si>
  <si>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</si>
  <si>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</si>
  <si>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</si>
  <si>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</si>
  <si>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</si>
  <si>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</si>
  <si>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</si>
  <si>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</si>
  <si>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</si>
  <si>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</si>
  <si>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</si>
  <si>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</si>
  <si>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</si>
  <si>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</si>
  <si>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</si>
  <si>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</si>
  <si>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</si>
  <si>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</si>
  <si>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</si>
  <si>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</si>
  <si>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</si>
  <si>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</si>
  <si>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</si>
  <si>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</si>
  <si>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</si>
  <si>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</si>
  <si>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</si>
  <si>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</si>
  <si>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</si>
  <si>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</si>
  <si>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</si>
  <si>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</si>
  <si>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</si>
  <si>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</si>
  <si>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</si>
  <si>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</si>
  <si>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</si>
  <si>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</si>
  <si>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</si>
  <si>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</si>
  <si>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</si>
  <si>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</si>
  <si>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</si>
  <si>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</si>
  <si>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</si>
  <si>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</si>
  <si>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</si>
  <si>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</si>
  <si>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</si>
  <si>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</si>
  <si>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</si>
  <si>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</si>
  <si>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</si>
  <si>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</si>
  <si>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</si>
  <si>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</si>
  <si>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</si>
  <si>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</si>
  <si>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</si>
  <si>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</si>
  <si>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</si>
  <si>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</si>
  <si>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</si>
  <si>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</si>
  <si>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</si>
  <si>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</si>
  <si>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</si>
  <si>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</si>
  <si>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</si>
  <si>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</si>
  <si>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</si>
  <si>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</si>
  <si>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</si>
  <si>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</si>
  <si>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</si>
  <si>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</si>
  <si>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</si>
  <si>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</si>
  <si>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</si>
  <si>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</si>
  <si>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</si>
  <si>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</si>
  <si>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</si>
  <si>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</si>
  <si>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</si>
  <si>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</si>
  <si>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</si>
  <si>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</si>
  <si>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</si>
  <si>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</si>
  <si>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</si>
  <si>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</si>
  <si>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</si>
  <si>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</si>
  <si>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</si>
  <si>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</si>
  <si>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</si>
  <si>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</si>
  <si>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</si>
  <si>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</si>
  <si>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</si>
  <si>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</si>
  <si>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</si>
  <si>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</si>
  <si>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</si>
  <si>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</si>
  <si>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</si>
  <si>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</si>
  <si>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</si>
  <si>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</si>
  <si>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</si>
  <si>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</si>
  <si>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</si>
  <si>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</si>
  <si>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</si>
  <si>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</si>
  <si>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</si>
  <si>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</si>
  <si>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</si>
  <si>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</si>
  <si>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</si>
  <si>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</si>
  <si>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</si>
  <si>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</si>
  <si>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</si>
  <si>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</si>
  <si>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</si>
  <si>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</si>
  <si>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</si>
  <si>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</si>
  <si>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</si>
  <si>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</si>
  <si>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</si>
  <si>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</si>
  <si>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</si>
  <si>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</si>
  <si>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</si>
  <si>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</si>
  <si>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</si>
  <si>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</si>
  <si>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</si>
  <si>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</si>
  <si>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</si>
  <si>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</si>
  <si>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</si>
  <si>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</si>
  <si>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</si>
  <si>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</si>
  <si>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</si>
  <si>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</si>
  <si>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</si>
  <si>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</si>
  <si>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</si>
  <si>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</si>
  <si>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</si>
  <si>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</si>
  <si>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</si>
  <si>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</si>
  <si>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</si>
  <si>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</si>
  <si>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</si>
  <si>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</si>
  <si>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</si>
  <si>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</si>
  <si>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</si>
  <si>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</si>
  <si>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</si>
  <si>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</si>
  <si>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</si>
  <si>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</si>
  <si>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</si>
  <si>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</si>
  <si>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</si>
  <si>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</si>
  <si>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</si>
  <si>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</si>
  <si>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</si>
  <si>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</si>
  <si>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</si>
  <si>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</si>
  <si>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</si>
  <si>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</si>
  <si>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</si>
  <si>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</si>
  <si>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</si>
  <si>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</si>
  <si>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</si>
  <si>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</si>
  <si>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</si>
  <si>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</si>
  <si>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</si>
  <si>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</si>
  <si>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</si>
  <si>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</si>
  <si>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</si>
  <si>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</si>
  <si>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</si>
  <si>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</si>
  <si>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</si>
  <si>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</si>
  <si>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</si>
  <si>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</si>
  <si>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</si>
  <si>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</si>
  <si>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</si>
  <si>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</si>
  <si>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</si>
  <si>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</si>
  <si>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</si>
  <si>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</si>
  <si>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</si>
  <si>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</si>
  <si>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</si>
  <si>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</si>
  <si>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</si>
  <si>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</si>
  <si>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</si>
  <si>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</si>
  <si>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</si>
  <si>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</si>
  <si>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</si>
  <si>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</si>
  <si>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</si>
  <si>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</si>
  <si>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</si>
  <si>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</si>
  <si>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</si>
  <si>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</si>
  <si>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</si>
  <si>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</si>
  <si>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</si>
  <si>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</si>
  <si>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</si>
  <si>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</si>
  <si>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</si>
  <si>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</si>
  <si>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</si>
  <si>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</si>
  <si>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</si>
  <si>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</si>
  <si>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</si>
  <si>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</si>
  <si>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</si>
  <si>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</si>
  <si>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</si>
  <si>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</si>
  <si>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</si>
  <si>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</si>
  <si>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</si>
  <si>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</si>
  <si>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</si>
  <si>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</si>
  <si>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</si>
  <si>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</si>
  <si>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</si>
  <si>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</si>
  <si>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</si>
  <si>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</si>
  <si>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</si>
  <si>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</si>
  <si>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</si>
  <si>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</si>
  <si>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</si>
  <si>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</si>
  <si>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</si>
  <si>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</si>
  <si>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</si>
  <si>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</si>
  <si>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</si>
  <si>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</si>
  <si>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</si>
  <si>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</si>
  <si>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</si>
  <si>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</si>
  <si>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</si>
  <si>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</si>
  <si>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</si>
  <si>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</si>
  <si>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</si>
  <si>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</si>
  <si>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</si>
  <si>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</si>
  <si>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</si>
  <si>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</si>
  <si>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</si>
  <si>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</si>
  <si>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</si>
  <si>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</si>
  <si>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</si>
  <si>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</si>
  <si>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</si>
  <si>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</si>
  <si>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</si>
  <si>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</si>
  <si>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</si>
  <si>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</si>
  <si>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</si>
  <si>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</si>
  <si>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</si>
  <si>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</si>
  <si>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</si>
  <si>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</si>
  <si>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</si>
  <si>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</si>
  <si>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</si>
  <si>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</si>
  <si>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</si>
  <si>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</si>
  <si>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</si>
  <si>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</si>
  <si>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</si>
  <si>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</si>
  <si>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</si>
  <si>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</si>
  <si>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</si>
  <si>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</si>
  <si>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</si>
  <si>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</si>
  <si>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</si>
  <si>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</si>
  <si>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</si>
  <si>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</si>
  <si>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</si>
  <si>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</si>
  <si>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</si>
  <si>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</si>
  <si>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</si>
  <si>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</si>
  <si>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</si>
  <si>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</si>
  <si>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</si>
  <si>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</si>
  <si>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</si>
  <si>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</si>
  <si>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</si>
  <si>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</si>
  <si>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</si>
  <si>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</si>
  <si>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</si>
  <si>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</si>
  <si>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</si>
  <si>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</si>
  <si>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</si>
  <si>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</si>
  <si>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</si>
  <si>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</si>
  <si>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</si>
  <si>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</si>
  <si>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</si>
  <si>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</si>
  <si>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</si>
  <si>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</si>
  <si>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</si>
  <si>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</si>
  <si>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</si>
  <si>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</si>
  <si>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</si>
  <si>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</si>
  <si>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</si>
  <si>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</si>
  <si>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</si>
  <si>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</si>
  <si>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</si>
  <si>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</si>
  <si>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</si>
  <si>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</si>
  <si>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</si>
  <si>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</si>
  <si>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</si>
  <si>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</si>
  <si>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</si>
  <si>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</si>
  <si>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</si>
  <si>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</si>
  <si>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</si>
  <si>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</si>
  <si>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</si>
  <si>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</si>
  <si>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</si>
  <si>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</si>
  <si>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</si>
  <si>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</si>
  <si>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</si>
  <si>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</si>
  <si>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</si>
  <si>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</si>
  <si>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</si>
  <si>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</si>
  <si>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</si>
  <si>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</si>
  <si>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</si>
  <si>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</si>
  <si>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</si>
  <si>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</si>
  <si>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</si>
  <si>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</si>
  <si>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</si>
  <si>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</si>
  <si>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</si>
  <si>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</si>
  <si>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</si>
  <si>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</si>
  <si>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</si>
  <si>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</si>
  <si>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</si>
  <si>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</si>
  <si>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</si>
  <si>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</si>
  <si>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</si>
  <si>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</si>
  <si>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</si>
  <si>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</si>
  <si>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</si>
  <si>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</si>
  <si>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</si>
  <si>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</si>
  <si>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</si>
  <si>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</si>
  <si>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</si>
  <si>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</si>
  <si>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</si>
  <si>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</si>
  <si>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</si>
  <si>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</si>
  <si>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</si>
  <si>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</si>
  <si>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</si>
  <si>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</si>
  <si>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</si>
  <si>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</si>
  <si>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</si>
  <si>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</si>
  <si>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</si>
  <si>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</si>
  <si>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</si>
  <si>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</si>
  <si>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</si>
  <si>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</si>
  <si>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</si>
  <si>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</si>
  <si>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</si>
  <si>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</si>
  <si>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</si>
  <si>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</si>
  <si>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</si>
  <si>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</si>
  <si>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</si>
  <si>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</si>
  <si>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</si>
  <si>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</si>
  <si>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</si>
  <si>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</si>
  <si>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</si>
  <si>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</si>
  <si>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</si>
  <si>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</si>
  <si>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</si>
  <si>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</si>
  <si>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</si>
  <si>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</si>
  <si>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</si>
  <si>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</si>
  <si>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</si>
  <si>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</si>
  <si>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</si>
  <si>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</si>
  <si>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</si>
  <si>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</si>
  <si>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</si>
  <si>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</si>
  <si>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</si>
  <si>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</si>
  <si>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</si>
  <si>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</si>
  <si>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</si>
  <si>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</si>
  <si>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</si>
  <si>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</si>
  <si>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</si>
  <si>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</si>
  <si>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</si>
  <si>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</si>
  <si>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</si>
  <si>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</si>
  <si>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</si>
  <si>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</si>
  <si>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</si>
  <si>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</si>
  <si>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</si>
  <si>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</si>
  <si>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</si>
  <si>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</si>
  <si>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</si>
  <si>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</si>
  <si>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</si>
  <si>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</si>
  <si>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</si>
  <si>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</si>
  <si>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</si>
  <si>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</si>
  <si>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</si>
  <si>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</si>
  <si>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</si>
  <si>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</si>
  <si>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</si>
  <si>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</si>
  <si>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</si>
  <si>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</si>
  <si>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</si>
  <si>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</si>
  <si>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</si>
  <si>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</si>
  <si>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</si>
  <si>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</si>
  <si>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</si>
  <si>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</si>
  <si>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</si>
  <si>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</si>
  <si>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</si>
  <si>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</si>
  <si>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</si>
  <si>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</si>
  <si>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</si>
  <si>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</si>
  <si>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</si>
  <si>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</si>
  <si>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</si>
  <si>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</si>
  <si>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</si>
  <si>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</si>
  <si>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</si>
  <si>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</si>
  <si>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</si>
  <si>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</si>
  <si>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</si>
  <si>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</si>
  <si>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</si>
  <si>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</si>
  <si>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</si>
  <si>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</si>
  <si>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</si>
  <si>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</si>
  <si>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</si>
  <si>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</si>
  <si>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</si>
  <si>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</si>
  <si>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</si>
  <si>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</si>
  <si>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</si>
  <si>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</si>
  <si>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</si>
  <si>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</si>
  <si>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</si>
  <si>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</si>
  <si>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</si>
  <si>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</si>
  <si>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</si>
  <si>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</si>
  <si>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</si>
  <si>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</si>
  <si>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</si>
  <si>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</si>
  <si>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</si>
  <si>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</si>
  <si>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</si>
  <si>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</si>
  <si>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</si>
  <si>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</si>
  <si>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</si>
  <si>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</si>
  <si>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</si>
  <si>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</si>
  <si>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</si>
  <si>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</si>
  <si>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</si>
  <si>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</si>
  <si>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</si>
  <si>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</si>
  <si>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</si>
  <si>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</si>
  <si>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</si>
  <si>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</si>
  <si>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</si>
  <si>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</si>
  <si>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</si>
  <si>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</si>
  <si>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</si>
  <si>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</si>
  <si>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</si>
  <si>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</si>
  <si>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</si>
  <si>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</si>
  <si>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</si>
  <si>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</si>
  <si>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</si>
  <si>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</si>
  <si>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</si>
  <si>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</si>
  <si>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</si>
  <si>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</si>
  <si>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</si>
  <si>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</si>
  <si>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</si>
  <si>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</si>
  <si>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</si>
  <si>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</si>
  <si>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</si>
  <si>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</si>
  <si>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</si>
  <si>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</si>
  <si>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</si>
  <si>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</si>
  <si>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</si>
  <si>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</si>
  <si>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</si>
  <si>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</si>
  <si>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</si>
  <si>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</si>
  <si>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</si>
  <si>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</si>
  <si>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</si>
  <si>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</si>
  <si>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</si>
  <si>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</si>
  <si>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</si>
  <si>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</si>
  <si>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</si>
  <si>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</si>
  <si>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</si>
  <si>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</si>
  <si>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</si>
  <si>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</si>
  <si>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</si>
  <si>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</si>
  <si>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</si>
  <si>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</si>
  <si>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</si>
  <si>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</si>
  <si>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</si>
  <si>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</si>
  <si>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</si>
  <si>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</si>
  <si>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</si>
  <si>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</si>
  <si>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</si>
  <si>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</si>
  <si>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</si>
  <si>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</si>
  <si>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</si>
  <si>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</si>
  <si>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</si>
  <si>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</si>
  <si>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</si>
  <si>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</si>
  <si>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</si>
  <si>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</si>
  <si>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</si>
  <si>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</si>
  <si>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</si>
  <si>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</si>
  <si>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</si>
  <si>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</si>
  <si>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</si>
  <si>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</si>
  <si>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</si>
  <si>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</si>
  <si>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</si>
  <si>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</si>
  <si>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</si>
  <si>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</si>
  <si>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</si>
  <si>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</si>
  <si>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</si>
  <si>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</si>
  <si>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</si>
  <si>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</si>
  <si>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</si>
  <si>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</si>
  <si>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</si>
  <si>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</si>
  <si>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</si>
  <si>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</si>
  <si>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</si>
  <si>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</si>
  <si>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</si>
  <si>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</si>
  <si>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</si>
  <si>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</si>
  <si>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</si>
  <si>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</si>
  <si>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</si>
  <si>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</si>
  <si>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</si>
  <si>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</si>
  <si>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</si>
  <si>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</si>
  <si>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</si>
  <si>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</si>
  <si>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</si>
  <si>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</si>
  <si>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</si>
  <si>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</si>
  <si>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</si>
  <si>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</si>
  <si>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</si>
  <si>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</si>
  <si>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</si>
  <si>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</si>
  <si>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</si>
  <si>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</si>
  <si>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</si>
  <si>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</si>
  <si>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</si>
  <si>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</si>
  <si>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</si>
  <si>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</si>
  <si>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</si>
  <si>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</si>
  <si>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</si>
  <si>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</si>
  <si>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</si>
  <si>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</si>
  <si>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</si>
  <si>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</si>
  <si>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</si>
  <si>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</si>
  <si>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</si>
  <si>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</si>
  <si>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</si>
  <si>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</si>
  <si>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</si>
  <si>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</si>
  <si>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</si>
  <si>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</si>
  <si>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</si>
  <si>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</si>
  <si>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</si>
  <si>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</si>
  <si>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</si>
  <si>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</si>
  <si>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</si>
  <si>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</si>
  <si>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</si>
  <si>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</si>
  <si>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</si>
  <si>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</si>
  <si>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</si>
  <si>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</si>
  <si>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</si>
  <si>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</si>
  <si>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</si>
  <si>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</si>
  <si>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</si>
  <si>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</si>
  <si>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</si>
  <si>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</si>
  <si>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</si>
  <si>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</si>
  <si>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</si>
  <si>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</si>
  <si>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</si>
  <si>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</si>
  <si>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</si>
  <si>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</si>
  <si>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</si>
  <si>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</si>
  <si>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</si>
  <si>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</si>
  <si>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</si>
  <si>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</si>
  <si>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</si>
  <si>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</si>
  <si>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</si>
  <si>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</si>
  <si>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</si>
  <si>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</si>
  <si>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</si>
  <si>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</si>
  <si>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</si>
  <si>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</si>
  <si>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</si>
  <si>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</si>
  <si>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</si>
  <si>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</si>
  <si>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</si>
  <si>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</si>
  <si>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</si>
  <si>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</si>
  <si>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</si>
  <si>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</si>
  <si>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</si>
  <si>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</si>
  <si>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</si>
  <si>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</si>
  <si>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</si>
  <si>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</si>
  <si>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</si>
  <si>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</si>
  <si>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</si>
  <si>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</si>
  <si>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</si>
  <si>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</si>
  <si>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</si>
  <si>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</si>
  <si>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</si>
  <si>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</si>
  <si>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</si>
  <si>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</si>
  <si>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</si>
  <si>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</si>
  <si>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</si>
  <si>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</si>
  <si>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</si>
  <si>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</si>
  <si>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</si>
  <si>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</si>
  <si>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</si>
  <si>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</si>
  <si>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</si>
  <si>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</si>
  <si>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</si>
  <si>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</si>
  <si>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</si>
  <si>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</si>
  <si>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</si>
  <si>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</si>
  <si>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</si>
  <si>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</si>
  <si>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</si>
  <si>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</si>
  <si>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</si>
  <si>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</si>
  <si>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</si>
  <si>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</si>
  <si>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</si>
  <si>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</si>
  <si>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</si>
  <si>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</si>
  <si>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</si>
  <si>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</si>
  <si>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</si>
  <si>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</si>
  <si>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</si>
  <si>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</si>
  <si>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</si>
  <si>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</si>
  <si>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</si>
  <si>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</si>
  <si>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</si>
  <si>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</si>
  <si>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</si>
  <si>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</si>
  <si>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</si>
  <si>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</si>
  <si>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</si>
  <si>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</si>
  <si>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</si>
  <si>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</si>
  <si>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</si>
  <si>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</si>
  <si>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</si>
  <si>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</si>
  <si>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</si>
  <si>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</si>
  <si>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</si>
  <si>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</si>
  <si>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</si>
  <si>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</si>
  <si>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</si>
  <si>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</si>
  <si>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</si>
  <si>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</si>
  <si>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</si>
  <si>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</si>
  <si>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</si>
  <si>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</si>
  <si>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</si>
  <si>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</si>
  <si>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</si>
  <si>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</si>
  <si>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</si>
  <si>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</si>
  <si>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</si>
  <si>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</si>
  <si>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</si>
  <si>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</si>
  <si>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</si>
  <si>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</si>
  <si>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</si>
  <si>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</si>
  <si>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</si>
  <si>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</si>
  <si>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</si>
  <si>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</si>
  <si>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</si>
  <si>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</si>
  <si>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</si>
  <si>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</si>
  <si>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</si>
  <si>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</si>
  <si>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</si>
  <si>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</si>
  <si>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</si>
  <si>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</si>
  <si>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</si>
  <si>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</si>
  <si>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</si>
  <si>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</si>
  <si>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</si>
  <si>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</si>
  <si>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</si>
  <si>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</si>
  <si>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</si>
  <si>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</si>
  <si>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</si>
  <si>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</si>
  <si>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</si>
  <si>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</si>
  <si>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</si>
  <si>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</si>
  <si>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</si>
  <si>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</si>
  <si>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</si>
  <si>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</si>
  <si>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</si>
  <si>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</si>
  <si>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</si>
  <si>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</si>
  <si>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</si>
  <si>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</si>
  <si>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</si>
  <si>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</si>
  <si>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</si>
  <si>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</si>
  <si>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</si>
  <si>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</si>
  <si>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</si>
  <si>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</si>
  <si>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</si>
  <si>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</si>
  <si>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</si>
  <si>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</si>
  <si>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</si>
  <si>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</si>
  <si>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</si>
  <si>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</si>
  <si>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</si>
  <si>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</si>
  <si>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</si>
  <si>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</si>
  <si>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</si>
  <si>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</si>
  <si>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</si>
  <si>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</si>
  <si>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</si>
  <si>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</si>
  <si>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</si>
  <si>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</si>
  <si>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</si>
  <si>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</si>
  <si>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</si>
  <si>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</si>
  <si>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</si>
  <si>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</si>
  <si>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</si>
  <si>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</si>
  <si>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</si>
  <si>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</si>
  <si>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</si>
  <si>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</si>
  <si>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</si>
  <si>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</si>
  <si>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</si>
  <si>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</si>
  <si>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</si>
  <si>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</si>
  <si>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</si>
  <si>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</si>
  <si>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</si>
  <si>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</si>
  <si>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</si>
  <si>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</si>
  <si>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</si>
  <si>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</si>
  <si>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</si>
  <si>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</si>
  <si>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</si>
  <si>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</si>
  <si>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</si>
  <si>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</si>
  <si>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</si>
  <si>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</si>
  <si>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</si>
  <si>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</si>
  <si>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</si>
  <si>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</si>
  <si>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</si>
  <si>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</si>
  <si>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</si>
  <si>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</si>
  <si>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</si>
  <si>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</si>
  <si>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</si>
  <si>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</si>
  <si>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</si>
  <si>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</si>
  <si>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</si>
  <si>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</si>
  <si>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</si>
  <si>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</si>
  <si>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</si>
  <si>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</si>
  <si>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</si>
  <si>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</si>
  <si>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</si>
  <si>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</si>
  <si>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</si>
  <si>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</si>
  <si>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</si>
  <si>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</si>
  <si>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</si>
  <si>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</si>
  <si>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</si>
  <si>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</si>
  <si>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</si>
  <si>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</si>
  <si>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</si>
  <si>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</si>
  <si>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</si>
  <si>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</si>
  <si>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</si>
  <si>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</si>
  <si>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</si>
  <si>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</si>
  <si>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</si>
  <si>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</si>
  <si>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</si>
  <si>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</si>
  <si>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</si>
  <si>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</si>
  <si>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</si>
  <si>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</si>
  <si>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</si>
  <si>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</si>
  <si>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</si>
  <si>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</si>
  <si>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</si>
  <si>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</si>
  <si>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</si>
  <si>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</si>
  <si>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</si>
  <si>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</si>
  <si>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</si>
  <si>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</si>
  <si>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</si>
  <si>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</si>
  <si>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</si>
  <si>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</si>
  <si>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</si>
  <si>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</si>
  <si>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</si>
  <si>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</si>
  <si>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</si>
  <si>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</si>
  <si>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</si>
  <si>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</si>
  <si>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</si>
  <si>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</si>
  <si>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</si>
  <si>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</si>
  <si>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</si>
  <si>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</si>
  <si>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</si>
  <si>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</si>
  <si>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</si>
  <si>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</si>
  <si>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</si>
  <si>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</si>
  <si>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</si>
  <si>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</si>
  <si>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</si>
  <si>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</si>
  <si>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</si>
  <si>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</si>
  <si>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</si>
  <si>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</si>
  <si>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</si>
  <si>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</si>
  <si>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</si>
  <si>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</si>
  <si>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</si>
  <si>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</si>
  <si>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</si>
  <si>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</si>
  <si>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</si>
  <si>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</si>
  <si>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</si>
  <si>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</si>
  <si>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</si>
  <si>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</si>
  <si>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</si>
  <si>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</si>
  <si>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</si>
  <si>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</si>
  <si>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</si>
  <si>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</si>
  <si>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</si>
  <si>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</si>
  <si>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</si>
  <si>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</si>
  <si>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</si>
  <si>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</si>
  <si>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</si>
  <si>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</si>
  <si>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</si>
  <si>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</si>
  <si>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</si>
  <si>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</si>
  <si>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</si>
  <si>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</si>
  <si>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</si>
  <si>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</si>
  <si>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</si>
  <si>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</si>
  <si>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</si>
  <si>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</si>
  <si>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</si>
  <si>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</si>
  <si>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</si>
  <si>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</si>
  <si>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</si>
  <si>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</si>
  <si>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</si>
  <si>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</si>
  <si>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</si>
  <si>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</si>
  <si>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</si>
  <si>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</si>
  <si>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</si>
  <si>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</si>
  <si>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</si>
  <si>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</si>
  <si>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</si>
  <si>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</si>
  <si>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</si>
  <si>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</si>
  <si>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</si>
  <si>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</si>
  <si>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</si>
  <si>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</si>
  <si>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</si>
  <si>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</si>
  <si>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</si>
  <si>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</si>
  <si>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</si>
  <si>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</si>
  <si>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</si>
  <si>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</si>
  <si>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</si>
  <si>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</si>
  <si>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</si>
  <si>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</si>
  <si>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</si>
  <si>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</si>
  <si>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</si>
  <si>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</si>
  <si>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</si>
  <si>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</si>
  <si>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</si>
  <si>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</si>
  <si>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</si>
  <si>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</si>
  <si>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</si>
  <si>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</si>
  <si>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</si>
  <si>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</si>
  <si>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</si>
  <si>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</si>
  <si>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</si>
  <si>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</si>
  <si>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</si>
  <si>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</si>
  <si>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</si>
  <si>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</si>
  <si>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</si>
  <si>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</si>
  <si>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</si>
  <si>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</si>
  <si>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</si>
  <si>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</si>
  <si>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</si>
  <si>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</si>
  <si>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</si>
  <si>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</si>
  <si>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</si>
  <si>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</si>
  <si>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</si>
  <si>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</si>
  <si>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</si>
  <si>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</si>
  <si>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</si>
  <si>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</si>
  <si>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</si>
  <si>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</si>
  <si>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</si>
  <si>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</si>
  <si>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</si>
  <si>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</si>
  <si>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</si>
  <si>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</si>
  <si>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</si>
  <si>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</si>
  <si>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</si>
  <si>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</si>
  <si>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</si>
  <si>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</si>
  <si>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</si>
  <si>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</si>
  <si>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</si>
  <si>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</si>
  <si>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</si>
  <si>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</si>
  <si>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</si>
  <si>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</si>
  <si>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</si>
  <si>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</si>
  <si>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</si>
  <si>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</si>
  <si>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</si>
  <si>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</si>
  <si>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</si>
  <si>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</si>
  <si>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</si>
  <si>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</si>
  <si>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</si>
  <si>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</si>
  <si>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</si>
  <si>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</si>
  <si>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</si>
  <si>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</si>
  <si>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</si>
  <si>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</si>
  <si>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</si>
  <si>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</si>
  <si>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</si>
  <si>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</si>
  <si>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</si>
  <si>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</si>
  <si>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</si>
  <si>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</si>
  <si>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</si>
  <si>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</si>
  <si>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</si>
  <si>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</si>
  <si>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</si>
  <si>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</si>
  <si>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</si>
  <si>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</si>
  <si>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</si>
  <si>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</si>
  <si>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</si>
  <si>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</si>
  <si>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</si>
  <si>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</si>
  <si>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</si>
  <si>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</si>
  <si>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</si>
  <si>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</si>
  <si>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</si>
  <si>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</si>
  <si>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</si>
  <si>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</si>
  <si>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</si>
  <si>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</si>
  <si>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</si>
  <si>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</si>
  <si>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</si>
  <si>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</si>
  <si>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</si>
  <si>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</si>
  <si>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</si>
  <si>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</si>
  <si>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</si>
  <si>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</si>
  <si>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</si>
  <si>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</si>
  <si>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</si>
  <si>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</si>
  <si>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</si>
  <si>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</si>
  <si>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</si>
  <si>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</si>
  <si>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</si>
  <si>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</si>
  <si>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</si>
  <si>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</si>
  <si>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</si>
  <si>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</si>
  <si>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</si>
  <si>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</si>
  <si>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</si>
  <si>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</si>
  <si>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</si>
  <si>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</si>
  <si>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</si>
  <si>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</si>
  <si>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</si>
  <si>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</si>
  <si>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</si>
  <si>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</si>
  <si>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</si>
  <si>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</si>
  <si>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</si>
  <si>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</si>
  <si>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</si>
  <si>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</si>
  <si>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</si>
  <si>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</si>
  <si>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</si>
  <si>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</si>
  <si>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</si>
  <si>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</si>
  <si>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</si>
  <si>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</si>
  <si>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</si>
  <si>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</si>
  <si>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</si>
  <si>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</si>
  <si>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</si>
  <si>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</si>
  <si>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</si>
  <si>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</si>
  <si>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</si>
  <si>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</si>
  <si>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</si>
  <si>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</si>
  <si>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</si>
  <si>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</si>
  <si>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</si>
  <si>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</si>
  <si>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</si>
  <si>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</si>
  <si>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</si>
  <si>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</si>
  <si>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</si>
  <si>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</si>
  <si>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</si>
  <si>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</si>
  <si>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</si>
  <si>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</si>
  <si>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</si>
  <si>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</si>
  <si>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</si>
  <si>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</si>
  <si>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</si>
  <si>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</si>
  <si>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</si>
  <si>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</si>
  <si>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</si>
  <si>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</si>
  <si>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</si>
  <si>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</si>
  <si>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</si>
  <si>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</si>
  <si>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</si>
  <si>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</si>
  <si>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</si>
  <si>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</si>
  <si>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</si>
  <si>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</si>
  <si>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</si>
  <si>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</si>
  <si>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</si>
  <si>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</si>
  <si>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</si>
  <si>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</si>
  <si>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</si>
  <si>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</si>
  <si>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</si>
  <si>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</si>
  <si>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</si>
  <si>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</si>
  <si>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</si>
  <si>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</si>
  <si>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</si>
  <si>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</si>
  <si>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</si>
  <si>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</si>
  <si>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</si>
  <si>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</si>
  <si>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</si>
  <si>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</si>
  <si>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</si>
  <si>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</si>
  <si>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</si>
  <si>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</si>
  <si>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</si>
  <si>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</si>
  <si>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</si>
  <si>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</si>
  <si>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</si>
  <si>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</si>
  <si>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</si>
  <si>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</si>
  <si>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</si>
  <si>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</si>
  <si>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</si>
  <si>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</si>
  <si>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</si>
  <si>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</si>
  <si>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</si>
  <si>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</si>
  <si>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</si>
  <si>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</si>
  <si>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</si>
  <si>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</si>
  <si>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</si>
  <si>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</si>
  <si>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</si>
  <si>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</si>
  <si>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</si>
  <si>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</si>
  <si>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</si>
  <si>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</si>
  <si>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</si>
  <si>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</si>
  <si>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</si>
  <si>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</si>
  <si>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</si>
  <si>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</si>
  <si>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</si>
  <si>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</si>
  <si>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</si>
  <si>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</si>
  <si>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</si>
  <si>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</si>
  <si>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</si>
  <si>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</si>
  <si>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</si>
  <si>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</si>
  <si>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</si>
  <si>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</si>
  <si>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</si>
  <si>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</si>
  <si>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</si>
  <si>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</si>
  <si>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</si>
  <si>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</si>
  <si>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</si>
  <si>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</si>
  <si>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</si>
  <si>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</si>
  <si>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</si>
  <si>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</si>
  <si>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</si>
  <si>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</si>
  <si>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</si>
  <si>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</si>
  <si>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</si>
  <si>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</si>
  <si>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</si>
  <si>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</si>
  <si>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</si>
  <si>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</si>
  <si>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</si>
  <si>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</si>
  <si>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</si>
  <si>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</si>
  <si>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</si>
  <si>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</si>
  <si>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</si>
  <si>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</si>
  <si>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</si>
  <si>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</si>
  <si>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</si>
  <si>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</si>
  <si>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</si>
  <si>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</si>
  <si>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</si>
  <si>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</si>
  <si>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</si>
  <si>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</si>
  <si>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</si>
  <si>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</si>
  <si>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</si>
  <si>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</si>
  <si>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</si>
  <si>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</si>
  <si>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</si>
  <si>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</si>
  <si>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</si>
  <si>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</si>
  <si>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</si>
  <si>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</si>
  <si>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</si>
  <si>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</si>
  <si>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</si>
  <si>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</si>
  <si>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</si>
  <si>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</si>
  <si>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</si>
  <si>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</si>
  <si>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</si>
  <si>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</si>
  <si>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</si>
  <si>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</si>
  <si>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</si>
  <si>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</si>
  <si>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</si>
  <si>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</si>
  <si>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</si>
  <si>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</si>
  <si>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</si>
  <si>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</si>
  <si>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</si>
  <si>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</si>
  <si>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</si>
  <si>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</si>
  <si>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</si>
  <si>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</si>
  <si>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</si>
  <si>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</si>
  <si>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</si>
  <si>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</si>
  <si>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</si>
  <si>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</si>
  <si>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</si>
  <si>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</si>
  <si>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</si>
  <si>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</si>
  <si>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</si>
  <si>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</si>
  <si>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</si>
  <si>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</si>
  <si>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</si>
  <si>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</si>
  <si>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</si>
  <si>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</si>
  <si>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</si>
  <si>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</si>
  <si>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</si>
  <si>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</si>
  <si>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</si>
  <si>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</si>
  <si>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</si>
  <si>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</si>
  <si>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</si>
  <si>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</si>
  <si>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</si>
  <si>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</si>
  <si>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</si>
  <si>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</si>
  <si>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</si>
  <si>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</si>
  <si>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</si>
  <si>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</si>
  <si>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</si>
  <si>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</si>
  <si>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</si>
  <si>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</si>
  <si>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</si>
  <si>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</si>
  <si>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</si>
  <si>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</si>
  <si>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</si>
  <si>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</si>
  <si>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</si>
  <si>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</si>
  <si>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</si>
  <si>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</si>
  <si>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</si>
  <si>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</si>
  <si>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</si>
  <si>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</si>
  <si>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</si>
  <si>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</si>
  <si>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</si>
  <si>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</si>
  <si>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</si>
  <si>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</si>
  <si>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</si>
  <si>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</si>
  <si>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</si>
  <si>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</si>
  <si>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</si>
  <si>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</si>
  <si>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</si>
  <si>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</si>
  <si>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</si>
  <si>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</si>
  <si>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</si>
  <si>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</si>
  <si>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</si>
  <si>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</si>
  <si>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</si>
  <si>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</si>
  <si>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</si>
  <si>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</si>
  <si>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</si>
  <si>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</si>
  <si>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</si>
  <si>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</si>
  <si>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</si>
  <si>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</si>
  <si>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</si>
  <si>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</si>
  <si>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</si>
  <si>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</si>
  <si>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</si>
  <si>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</si>
  <si>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</si>
  <si>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</si>
  <si>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</si>
  <si>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</si>
  <si>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</si>
  <si>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</si>
  <si>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</si>
  <si>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</si>
  <si>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</si>
  <si>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</si>
  <si>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</si>
  <si>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</si>
  <si>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</si>
  <si>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</si>
  <si>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</si>
  <si>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</si>
  <si>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</si>
  <si>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</si>
  <si>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</si>
  <si>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</si>
  <si>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</si>
  <si>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</si>
  <si>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</si>
  <si>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</si>
  <si>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</si>
  <si>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</si>
  <si>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</si>
  <si>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</si>
  <si>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</si>
  <si>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</si>
  <si>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</si>
  <si>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</si>
  <si>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</si>
  <si>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</si>
  <si>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</si>
  <si>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</si>
  <si>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</si>
  <si>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</si>
  <si>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</si>
  <si>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</si>
  <si>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</si>
  <si>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</si>
  <si>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</si>
  <si>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</si>
  <si>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</si>
  <si>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</si>
  <si>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</si>
  <si>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</si>
  <si>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</si>
  <si>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</si>
  <si>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</si>
  <si>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</si>
  <si>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</si>
  <si>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</si>
  <si>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</si>
  <si>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</si>
  <si>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</si>
  <si>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</si>
  <si>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</si>
  <si>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</si>
  <si>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</si>
  <si>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</si>
  <si>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</si>
  <si>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</si>
  <si>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</si>
  <si>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</si>
  <si>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</si>
  <si>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</si>
  <si>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</si>
  <si>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</si>
  <si>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</si>
  <si>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</si>
  <si>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</si>
  <si>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</si>
  <si>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</si>
  <si>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</si>
  <si>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</si>
  <si>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</si>
  <si>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</si>
  <si>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</si>
  <si>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</si>
  <si>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</si>
  <si>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</si>
  <si>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</si>
  <si>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</si>
  <si>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</si>
  <si>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</si>
  <si>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</si>
  <si>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</si>
  <si>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</si>
  <si>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</si>
  <si>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</si>
  <si>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</si>
  <si>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</si>
  <si>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</si>
  <si>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</si>
  <si>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</si>
  <si>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</si>
  <si>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</si>
  <si>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</si>
  <si>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</si>
  <si>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</si>
  <si>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</si>
  <si>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</si>
  <si>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</si>
  <si>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</si>
  <si>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</si>
  <si>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</si>
  <si>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</si>
  <si>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</si>
  <si>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</si>
  <si>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</si>
  <si>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</si>
  <si>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</si>
  <si>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</si>
  <si>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</si>
  <si>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</si>
  <si>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</si>
  <si>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</si>
  <si>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</si>
  <si>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</si>
  <si>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</si>
  <si>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</si>
  <si>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</si>
  <si>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</si>
  <si>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</si>
  <si>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</si>
  <si>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</si>
  <si>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</si>
  <si>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</si>
  <si>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</si>
  <si>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</si>
  <si>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</si>
  <si>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</si>
  <si>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</si>
  <si>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</si>
  <si>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</si>
  <si>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</si>
  <si>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</si>
  <si>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</si>
  <si>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</si>
  <si>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</si>
  <si>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</si>
  <si>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</si>
  <si>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</si>
  <si>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</si>
  <si>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</si>
  <si>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</si>
  <si>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</si>
  <si>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</si>
  <si>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</si>
  <si>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</si>
  <si>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</si>
  <si>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</si>
  <si>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</si>
  <si>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</si>
  <si>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</si>
  <si>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</si>
  <si>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</si>
  <si>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</si>
  <si>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</si>
  <si>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</si>
  <si>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</si>
  <si>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</si>
  <si>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</si>
  <si>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</si>
  <si>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</si>
  <si>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</si>
  <si>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</si>
  <si>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</si>
  <si>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</si>
  <si>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</si>
  <si>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</si>
  <si>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</si>
  <si>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</si>
  <si>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</si>
  <si>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</si>
  <si>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</si>
  <si>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</si>
  <si>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</si>
  <si>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</si>
  <si>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</si>
  <si>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</si>
  <si>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</si>
  <si>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</si>
  <si>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</si>
  <si>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</si>
  <si>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</si>
  <si>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</si>
  <si>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</si>
  <si>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</si>
  <si>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</si>
  <si>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</si>
  <si>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</si>
  <si>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</si>
  <si>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</si>
  <si>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</si>
  <si>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</si>
  <si>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</si>
  <si>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</si>
  <si>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</si>
  <si>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</si>
  <si>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</si>
  <si>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</si>
  <si>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</si>
  <si>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</si>
  <si>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</si>
  <si>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</si>
  <si>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</si>
  <si>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</si>
  <si>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</si>
  <si>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</si>
  <si>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</si>
  <si>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</si>
  <si>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</si>
  <si>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</si>
  <si>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</si>
  <si>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</si>
  <si>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</si>
  <si>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</si>
  <si>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</si>
  <si>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</si>
  <si>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</si>
  <si>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</si>
  <si>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</si>
  <si>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</si>
  <si>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</si>
  <si>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</si>
  <si>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</si>
  <si>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</si>
  <si>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</si>
  <si>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</si>
  <si>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</si>
  <si>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</si>
  <si>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</si>
  <si>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</si>
  <si>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</si>
  <si>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</si>
  <si>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</si>
  <si>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</si>
  <si>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</si>
  <si>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</si>
  <si>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</si>
  <si>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</si>
  <si>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</si>
  <si>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</si>
  <si>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</si>
  <si>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</si>
  <si>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</si>
  <si>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</si>
  <si>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</si>
  <si>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</si>
  <si>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</si>
  <si>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</si>
  <si>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</si>
  <si>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</si>
  <si>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</si>
  <si>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</si>
  <si>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</si>
  <si>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</si>
  <si>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</si>
  <si>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</si>
  <si>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</si>
  <si>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</si>
  <si>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</si>
  <si>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</si>
  <si>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</si>
  <si>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</si>
  <si>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</si>
  <si>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</si>
  <si>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</si>
  <si>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</si>
  <si>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</si>
  <si>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</si>
  <si>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</si>
  <si>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</si>
  <si>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</si>
  <si>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</si>
  <si>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</si>
  <si>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</si>
  <si>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</si>
  <si>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</si>
  <si>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</si>
  <si>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</si>
  <si>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</si>
  <si>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</si>
  <si>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</si>
  <si>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</si>
  <si>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</si>
  <si>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</si>
  <si>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</si>
  <si>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</si>
  <si>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</si>
  <si>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</si>
  <si>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</si>
  <si>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</si>
  <si>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</si>
  <si>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</si>
  <si>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</si>
  <si>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</si>
  <si>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</si>
  <si>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</si>
  <si>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</si>
  <si>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</si>
  <si>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</si>
  <si>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</si>
  <si>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</si>
  <si>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</si>
  <si>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</si>
  <si>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</si>
  <si>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</si>
  <si>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</si>
  <si>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</si>
  <si>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</si>
  <si>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</si>
  <si>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</si>
  <si>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</si>
  <si>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</si>
  <si>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</si>
  <si>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</si>
  <si>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</si>
  <si>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</si>
  <si>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</si>
  <si>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</si>
  <si>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</si>
  <si>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</si>
  <si>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</si>
  <si>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</si>
  <si>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</si>
  <si>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</si>
  <si>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</si>
  <si>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</si>
  <si>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</si>
  <si>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</si>
  <si>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</si>
  <si>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</si>
  <si>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</si>
  <si>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</si>
  <si>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</si>
  <si>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</si>
  <si>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</si>
  <si>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</si>
  <si>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</si>
  <si>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</si>
  <si>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</si>
  <si>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</si>
  <si>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</si>
  <si>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</si>
  <si>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</si>
  <si>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</si>
  <si>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</si>
  <si>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</si>
  <si>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</si>
  <si>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</si>
  <si>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</si>
  <si>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</si>
  <si>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</si>
  <si>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</si>
  <si>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</si>
  <si>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</si>
  <si>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</si>
  <si>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</si>
  <si>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</si>
  <si>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</si>
  <si>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</si>
  <si>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</si>
  <si>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</si>
  <si>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</si>
  <si>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</si>
  <si>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</si>
  <si>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</si>
  <si>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</si>
  <si>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</si>
  <si>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</si>
  <si>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</si>
  <si>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</si>
  <si>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</si>
  <si>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</si>
  <si>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</si>
  <si>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</si>
  <si>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</si>
  <si>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</si>
  <si>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</si>
  <si>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</si>
  <si>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</si>
  <si>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</si>
  <si>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</si>
  <si>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</si>
  <si>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</si>
  <si>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</si>
  <si>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</si>
  <si>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</si>
  <si>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</si>
  <si>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</si>
  <si>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</si>
  <si>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</si>
  <si>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</si>
  <si>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</si>
  <si>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</si>
  <si>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</si>
  <si>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</si>
  <si>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</si>
  <si>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</si>
  <si>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</si>
  <si>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</si>
  <si>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</si>
  <si>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</si>
  <si>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</si>
  <si>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</si>
  <si>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</si>
  <si>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</si>
  <si>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</si>
  <si>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</si>
  <si>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</si>
  <si>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</si>
  <si>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</si>
  <si>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</si>
  <si>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</si>
  <si>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</si>
  <si>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</si>
  <si>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</si>
  <si>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</si>
  <si>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</si>
  <si>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</si>
  <si>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</si>
  <si>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</si>
  <si>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</si>
  <si>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</si>
  <si>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</si>
  <si>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</si>
  <si>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</si>
  <si>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</si>
  <si>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</si>
  <si>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</si>
  <si>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</si>
  <si>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</si>
  <si>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</si>
  <si>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</si>
  <si>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</si>
  <si>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</si>
  <si>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</si>
  <si>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</si>
  <si>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</si>
  <si>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</si>
  <si>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</si>
  <si>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</si>
  <si>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</si>
  <si>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</si>
  <si>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</si>
  <si>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</si>
  <si>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</si>
  <si>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</si>
  <si>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</si>
  <si>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</si>
  <si>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</si>
  <si>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</si>
  <si>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</si>
  <si>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</si>
  <si>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</si>
  <si>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</si>
  <si>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</si>
  <si>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</si>
  <si>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</si>
  <si>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</si>
  <si>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</si>
  <si>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</si>
  <si>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</si>
  <si>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</si>
  <si>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</si>
  <si>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</si>
  <si>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</si>
  <si>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</si>
  <si>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</si>
  <si>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</si>
  <si>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</si>
  <si>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</si>
  <si>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</si>
  <si>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</si>
  <si>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</si>
  <si>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</si>
  <si>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</si>
  <si>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</si>
  <si>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</si>
  <si>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</si>
  <si>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</si>
  <si>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</si>
  <si>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</si>
  <si>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</si>
  <si>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</si>
  <si>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</si>
  <si>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</si>
  <si>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</si>
  <si>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</si>
  <si>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</si>
  <si>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</si>
  <si>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</si>
  <si>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</si>
  <si>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</si>
  <si>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</si>
  <si>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</si>
  <si>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</si>
  <si>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</si>
  <si>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</si>
  <si>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</si>
  <si>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</si>
  <si>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</si>
  <si>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</si>
  <si>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</si>
  <si>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</si>
  <si>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</si>
  <si>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</si>
  <si>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</si>
  <si>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</si>
  <si>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</si>
  <si>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</si>
  <si>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</si>
  <si>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</si>
  <si>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</si>
  <si>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</si>
  <si>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</si>
  <si>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</si>
  <si>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</si>
  <si>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</si>
  <si>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</si>
  <si>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</si>
  <si>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</si>
  <si>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</si>
  <si>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</si>
  <si>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</si>
  <si>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</si>
  <si>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</si>
  <si>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</si>
  <si>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</si>
  <si>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</si>
  <si>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</si>
  <si>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</si>
  <si>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</si>
  <si>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</si>
  <si>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</si>
  <si>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</si>
  <si>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</si>
  <si>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</si>
  <si>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</si>
  <si>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</si>
  <si>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</si>
  <si>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</si>
  <si>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</si>
  <si>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</si>
  <si>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</si>
  <si>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</si>
  <si>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</si>
  <si>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</si>
  <si>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</si>
  <si>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</si>
  <si>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</si>
  <si>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</si>
  <si>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</si>
  <si>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</si>
  <si>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</si>
  <si>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</si>
  <si>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</si>
  <si>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</si>
  <si>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</si>
  <si>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</si>
  <si>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</si>
  <si>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</si>
  <si>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</si>
  <si>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</si>
  <si>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</si>
  <si>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</si>
  <si>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</si>
  <si>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</si>
  <si>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</si>
  <si>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</si>
  <si>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</si>
  <si>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</si>
  <si>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</si>
  <si>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</si>
  <si>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</si>
  <si>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</si>
  <si>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</si>
  <si>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</si>
  <si>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</si>
  <si>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</si>
  <si>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</si>
  <si>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</si>
  <si>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</si>
  <si>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</si>
  <si>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</si>
  <si>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</si>
  <si>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</si>
  <si>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</si>
  <si>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</si>
  <si>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</si>
  <si>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</si>
  <si>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</si>
  <si>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</si>
  <si>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</si>
  <si>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</si>
  <si>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</si>
  <si>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</si>
  <si>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</si>
  <si>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</si>
  <si>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</si>
  <si>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</si>
  <si>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</si>
  <si>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</si>
  <si>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</si>
  <si>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</si>
  <si>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</si>
  <si>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</si>
  <si>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</si>
  <si>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</si>
  <si>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</si>
  <si>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</si>
  <si>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</si>
  <si>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</si>
  <si>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</si>
  <si>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</si>
  <si>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</si>
  <si>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</si>
  <si>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</si>
  <si>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</si>
  <si>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</si>
  <si>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</si>
  <si>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</si>
  <si>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</si>
  <si>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</si>
  <si>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</si>
  <si>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</si>
  <si>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</si>
  <si>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</si>
  <si>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</si>
  <si>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</si>
  <si>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</si>
  <si>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</si>
  <si>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</si>
  <si>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</si>
  <si>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</si>
  <si>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</si>
  <si>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</si>
  <si>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</si>
  <si>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</si>
  <si>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</si>
  <si>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</si>
  <si>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</si>
  <si>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</si>
  <si>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</si>
  <si>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</si>
  <si>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</si>
  <si>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</si>
  <si>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</si>
  <si>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</si>
  <si>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</si>
  <si>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</si>
  <si>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</si>
  <si>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</si>
  <si>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</si>
  <si>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</si>
  <si>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</si>
  <si>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</si>
  <si>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</si>
  <si>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</si>
  <si>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</si>
  <si>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</si>
  <si>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</si>
  <si>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</si>
  <si>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</si>
  <si>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</si>
  <si>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</si>
  <si>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</si>
  <si>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</si>
  <si>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</si>
  <si>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</si>
  <si>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</si>
  <si>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</si>
  <si>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</si>
  <si>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</si>
  <si>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</si>
  <si>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</si>
  <si>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</si>
  <si>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</si>
  <si>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</si>
  <si>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</si>
  <si>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</si>
  <si>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</si>
  <si>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</si>
  <si>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</si>
  <si>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</si>
  <si>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</si>
  <si>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</si>
  <si>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</si>
  <si>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</si>
  <si>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</si>
  <si>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</si>
  <si>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</si>
  <si>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</si>
  <si>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</si>
  <si>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</si>
  <si>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</si>
  <si>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</si>
  <si>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</si>
  <si>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</si>
  <si>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</si>
  <si>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</si>
  <si>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</si>
  <si>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</si>
  <si>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</si>
  <si>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</si>
  <si>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</si>
  <si>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</si>
  <si>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</si>
  <si>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</si>
  <si>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</si>
  <si>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</si>
  <si>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</si>
  <si>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</si>
  <si>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</si>
  <si>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</si>
  <si>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</si>
  <si>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</si>
  <si>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</si>
  <si>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</si>
  <si>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</si>
  <si>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</si>
  <si>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</si>
  <si>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</si>
  <si>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</si>
  <si>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</si>
  <si>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</si>
  <si>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</si>
  <si>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</si>
  <si>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</si>
  <si>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</si>
  <si>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</si>
  <si>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</si>
  <si>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</si>
  <si>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</si>
  <si>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</si>
  <si>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</si>
  <si>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</si>
  <si>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</si>
  <si>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</si>
  <si>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</si>
  <si>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</si>
  <si>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</si>
  <si>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</si>
  <si>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</si>
  <si>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</si>
  <si>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</si>
  <si>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</si>
  <si>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</si>
  <si>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</si>
  <si>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</si>
  <si>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</si>
  <si>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</si>
  <si>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</si>
  <si>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</si>
  <si>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</si>
  <si>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</si>
  <si>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</si>
  <si>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</si>
  <si>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</si>
  <si>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</si>
  <si>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</si>
  <si>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</si>
  <si>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</si>
  <si>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</si>
  <si>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</si>
  <si>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</si>
  <si>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</si>
  <si>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</si>
  <si>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</si>
  <si>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</si>
  <si>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</si>
  <si>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</si>
  <si>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</si>
  <si>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</si>
  <si>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</si>
  <si>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</si>
  <si>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</si>
  <si>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</si>
  <si>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</si>
  <si>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</si>
  <si>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</si>
  <si>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</si>
  <si>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</si>
  <si>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</si>
  <si>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</si>
  <si>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</si>
  <si>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</si>
  <si>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</si>
  <si>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</si>
  <si>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</si>
  <si>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</si>
  <si>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</si>
  <si>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</si>
  <si>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</si>
  <si>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</si>
  <si>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</si>
  <si>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</si>
  <si>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</si>
  <si>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</si>
  <si>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</si>
  <si>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</si>
  <si>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</si>
  <si>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</si>
  <si>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</si>
  <si>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</si>
  <si>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</si>
  <si>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</si>
  <si>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</si>
  <si>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</si>
  <si>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</si>
  <si>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</si>
  <si>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</si>
  <si>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</si>
  <si>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</si>
  <si>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</si>
  <si>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</si>
  <si>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</si>
  <si>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</si>
  <si>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</si>
  <si>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</si>
  <si>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</si>
  <si>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</si>
  <si>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</si>
  <si>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</si>
  <si>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</si>
  <si>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</si>
  <si>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</si>
  <si>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</si>
  <si>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</si>
  <si>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</si>
  <si>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</si>
  <si>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</si>
  <si>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</si>
  <si>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</si>
  <si>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</si>
  <si>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</si>
  <si>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</si>
  <si>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</si>
  <si>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</si>
  <si>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</si>
  <si>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</si>
  <si>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</si>
  <si>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</si>
  <si>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</si>
  <si>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</si>
  <si>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</si>
  <si>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</si>
  <si>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</si>
  <si>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</si>
  <si>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</si>
  <si>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</si>
  <si>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</si>
  <si>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</si>
  <si>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</si>
  <si>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</si>
  <si>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</si>
  <si>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</si>
  <si>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</si>
  <si>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</si>
  <si>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</si>
  <si>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</si>
  <si>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</si>
  <si>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</si>
  <si>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</si>
  <si>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</si>
  <si>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</si>
  <si>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</si>
  <si>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</si>
  <si>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</si>
  <si>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</si>
  <si>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</si>
  <si>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</si>
  <si>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</si>
  <si>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</si>
  <si>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</si>
  <si>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</si>
  <si>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</si>
  <si>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</si>
  <si>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</si>
  <si>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</si>
  <si>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</si>
  <si>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</si>
  <si>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</si>
  <si>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</si>
  <si>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</si>
  <si>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</si>
  <si>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</si>
  <si>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</si>
  <si>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</si>
  <si>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</si>
  <si>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</si>
  <si>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</si>
  <si>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</si>
  <si>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</si>
  <si>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</si>
  <si>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</si>
  <si>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</si>
  <si>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</si>
  <si>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</si>
  <si>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</si>
  <si>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</si>
  <si>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</si>
  <si>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</si>
  <si>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</si>
  <si>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</si>
  <si>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</si>
  <si>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</si>
  <si>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</si>
  <si>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</si>
  <si>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</si>
  <si>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</si>
  <si>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</si>
  <si>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</si>
  <si>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</si>
  <si>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</si>
  <si>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</si>
  <si>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</si>
  <si>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</si>
  <si>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</si>
  <si>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</si>
  <si>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</si>
  <si>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</si>
  <si>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</si>
  <si>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</si>
  <si>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</si>
  <si>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</si>
  <si>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</si>
  <si>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</si>
  <si>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</si>
  <si>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</si>
  <si>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</si>
  <si>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</si>
  <si>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</si>
  <si>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</si>
  <si>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</si>
  <si>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</si>
  <si>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</si>
  <si>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</si>
  <si>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</si>
  <si>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</si>
  <si>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</si>
  <si>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</si>
  <si>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</si>
  <si>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</si>
  <si>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</si>
  <si>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</si>
  <si>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</si>
  <si>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</si>
  <si>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</si>
  <si>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</si>
  <si>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</si>
  <si>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</si>
  <si>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</si>
  <si>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</si>
  <si>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</si>
  <si>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</si>
  <si>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</si>
  <si>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</si>
  <si>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</si>
  <si>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</si>
  <si>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</si>
  <si>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</si>
  <si>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</si>
  <si>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</si>
  <si>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</si>
  <si>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</si>
  <si>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</si>
  <si>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</si>
  <si>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</si>
  <si>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</si>
  <si>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</si>
  <si>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</si>
  <si>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</si>
  <si>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</si>
  <si>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</si>
  <si>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</si>
  <si>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</si>
  <si>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</si>
  <si>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</si>
  <si>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</si>
  <si>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</si>
  <si>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</si>
  <si>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</si>
  <si>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</si>
  <si>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</si>
  <si>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</si>
  <si>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</si>
  <si>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</si>
  <si>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</si>
  <si>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</si>
  <si>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</si>
  <si>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</si>
  <si>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</si>
  <si>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</si>
  <si>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</si>
  <si>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</si>
  <si>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</si>
  <si>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</si>
  <si>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</si>
  <si>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</si>
  <si>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</si>
  <si>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</si>
  <si>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</si>
  <si>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</si>
  <si>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</si>
  <si>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</si>
  <si>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</si>
  <si>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</si>
  <si>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</si>
  <si>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</si>
  <si>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</si>
  <si>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</si>
  <si>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</si>
  <si>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</si>
  <si>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</si>
  <si>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</si>
  <si>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</si>
  <si>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</si>
  <si>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</si>
  <si>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</si>
  <si>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</si>
  <si>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</si>
  <si>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</si>
  <si>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</si>
  <si>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</si>
  <si>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</si>
  <si>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</si>
  <si>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</si>
  <si>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</si>
  <si>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</si>
  <si>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</si>
  <si>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</si>
  <si>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</si>
  <si>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</si>
  <si>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</si>
  <si>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</si>
  <si>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</si>
  <si>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</si>
  <si>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</si>
  <si>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</si>
  <si>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</si>
  <si>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</si>
  <si>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</si>
  <si>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</si>
  <si>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</si>
  <si>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</si>
  <si>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</si>
  <si>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</si>
  <si>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</si>
  <si>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</si>
  <si>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</si>
  <si>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</si>
  <si>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</si>
  <si>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</si>
  <si>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</si>
  <si>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</si>
  <si>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</si>
  <si>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</si>
  <si>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</si>
  <si>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</si>
  <si>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</si>
  <si>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</si>
  <si>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</si>
  <si>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</si>
  <si>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</si>
  <si>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</si>
  <si>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</si>
  <si>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</si>
  <si>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</si>
  <si>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</si>
  <si>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</si>
  <si>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</si>
  <si>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</si>
  <si>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</si>
  <si>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</si>
  <si>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</si>
  <si>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</si>
  <si>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</si>
  <si>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</si>
  <si>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</si>
  <si>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</si>
  <si>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</si>
  <si>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</si>
  <si>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</si>
  <si>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</si>
  <si>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</si>
  <si>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</si>
  <si>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</si>
  <si>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</si>
  <si>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</si>
  <si>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</si>
  <si>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</si>
  <si>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</si>
  <si>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</si>
  <si>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</si>
  <si>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</si>
  <si>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</si>
  <si>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</si>
  <si>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</si>
  <si>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</si>
  <si>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</si>
  <si>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</si>
  <si>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</si>
  <si>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</si>
  <si>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</si>
  <si>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</si>
  <si>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</si>
  <si>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</si>
  <si>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</si>
  <si>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</si>
  <si>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</si>
  <si>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</si>
  <si>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</si>
  <si>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</si>
  <si>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</si>
  <si>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</si>
  <si>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</si>
  <si>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</si>
  <si>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</si>
  <si>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</si>
  <si>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</si>
  <si>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</si>
  <si>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</si>
  <si>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</si>
  <si>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</si>
  <si>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</si>
  <si>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</si>
  <si>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</si>
  <si>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</si>
  <si>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</si>
  <si>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</si>
  <si>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</si>
  <si>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</si>
  <si>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</si>
  <si>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</si>
  <si>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</si>
  <si>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</si>
  <si>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</si>
  <si>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</si>
  <si>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</si>
  <si>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</si>
  <si>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</si>
  <si>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</si>
  <si>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</si>
  <si>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</si>
  <si>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</si>
  <si>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</si>
  <si>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</si>
  <si>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</si>
  <si>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</si>
  <si>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</si>
  <si>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</si>
  <si>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</si>
  <si>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</si>
  <si>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</si>
  <si>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</si>
  <si>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</si>
  <si>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</si>
  <si>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</si>
  <si>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</si>
  <si>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</si>
  <si>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</si>
  <si>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</si>
  <si>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</si>
  <si>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</si>
  <si>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</si>
  <si>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</si>
  <si>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</si>
  <si>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</si>
  <si>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</si>
  <si>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</si>
  <si>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</si>
  <si>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</si>
  <si>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</si>
  <si>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</si>
  <si>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</si>
  <si>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</si>
  <si>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</si>
  <si>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</si>
  <si>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</si>
  <si>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</si>
  <si>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</si>
  <si>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</si>
  <si>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</si>
  <si>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</si>
  <si>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</si>
  <si>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</si>
  <si>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</si>
  <si>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</si>
  <si>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</si>
  <si>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</si>
  <si>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</si>
  <si>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</si>
  <si>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</si>
  <si>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</si>
  <si>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</si>
  <si>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</si>
  <si>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</si>
  <si>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</si>
  <si>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</si>
  <si>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</si>
  <si>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</si>
  <si>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</si>
  <si>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</si>
  <si>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</si>
  <si>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</si>
  <si>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</si>
  <si>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</si>
  <si>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</si>
  <si>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</si>
  <si>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</si>
  <si>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</si>
  <si>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</si>
  <si>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</si>
  <si>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</si>
  <si>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</si>
  <si>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</si>
  <si>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</si>
  <si>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</si>
  <si>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</si>
  <si>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</si>
  <si>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</si>
  <si>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</si>
  <si>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</si>
  <si>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</si>
  <si>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</si>
  <si>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</si>
  <si>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</si>
  <si>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</si>
  <si>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</si>
  <si>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</si>
  <si>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</si>
  <si>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</si>
  <si>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</si>
  <si>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</si>
  <si>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</si>
  <si>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</si>
  <si>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</si>
  <si>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</si>
  <si>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</si>
  <si>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</si>
  <si>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</si>
  <si>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</si>
  <si>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</si>
  <si>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</si>
  <si>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</si>
  <si>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</si>
  <si>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</si>
  <si>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</si>
  <si>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</si>
  <si>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</si>
  <si>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</si>
  <si>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</si>
  <si>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</si>
  <si>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</si>
  <si>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</si>
  <si>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</si>
  <si>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</si>
  <si>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</si>
  <si>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</si>
  <si>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</si>
  <si>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</si>
  <si>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</si>
  <si>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</si>
  <si>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</si>
  <si>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</si>
  <si>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</si>
  <si>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</si>
  <si>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</si>
  <si>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</si>
  <si>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</si>
  <si>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</si>
  <si>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</si>
  <si>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</si>
  <si>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</si>
  <si>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</si>
  <si>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</si>
  <si>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</si>
  <si>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</si>
  <si>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</si>
  <si>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</si>
  <si>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</si>
  <si>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</si>
  <si>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</si>
  <si>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</si>
  <si>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</si>
  <si>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</si>
  <si>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</si>
  <si>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</si>
  <si>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</si>
  <si>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</si>
  <si>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</si>
  <si>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</si>
  <si>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</si>
  <si>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</si>
  <si>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</si>
  <si>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</si>
  <si>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</si>
  <si>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</si>
  <si>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</si>
  <si>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</si>
  <si>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</si>
  <si>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</si>
  <si>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</si>
  <si>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</si>
  <si>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</si>
  <si>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</si>
  <si>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</si>
  <si>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</si>
  <si>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</si>
  <si>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</si>
  <si>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</si>
  <si>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</si>
  <si>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</si>
  <si>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</si>
  <si>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</si>
  <si>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</si>
  <si>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</si>
  <si>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</si>
  <si>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</si>
  <si>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</si>
  <si>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</si>
  <si>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</si>
  <si>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</si>
  <si>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</si>
  <si>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</si>
  <si>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</si>
  <si>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</si>
  <si>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</si>
  <si>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</si>
  <si>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</si>
  <si>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</si>
  <si>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</si>
  <si>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</si>
  <si>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</si>
  <si>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</si>
  <si>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</si>
  <si>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</si>
  <si>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</si>
  <si>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</si>
  <si>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</si>
  <si>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</si>
  <si>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</si>
  <si>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</si>
  <si>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</si>
  <si>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</si>
  <si>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</si>
  <si>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</si>
  <si>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</si>
  <si>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</si>
  <si>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</si>
  <si>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</si>
  <si>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</si>
  <si>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</si>
  <si>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</si>
  <si>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</si>
  <si>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</si>
  <si>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</si>
  <si>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</si>
  <si>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</si>
  <si>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</si>
  <si>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</si>
  <si>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</si>
  <si>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</si>
  <si>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</si>
  <si>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</si>
  <si>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</si>
  <si>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</si>
  <si>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</si>
  <si>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</si>
  <si>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</si>
  <si>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</si>
  <si>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</si>
  <si>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</si>
  <si>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</si>
  <si>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</si>
  <si>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</si>
  <si>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</si>
  <si>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</si>
  <si>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</si>
  <si>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</si>
  <si>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</si>
  <si>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</si>
  <si>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</si>
  <si>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</si>
  <si>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</si>
  <si>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</si>
  <si>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</si>
  <si>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</si>
  <si>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</si>
  <si>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</si>
  <si>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</si>
  <si>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</si>
  <si>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</si>
  <si>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</si>
  <si>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</si>
  <si>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</si>
  <si>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</si>
  <si>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</si>
  <si>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</si>
  <si>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</si>
  <si>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</si>
  <si>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</si>
  <si>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</si>
  <si>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</si>
  <si>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</si>
  <si>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</si>
  <si>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</si>
  <si>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</si>
  <si>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</si>
  <si>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</si>
  <si>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</si>
  <si>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</si>
  <si>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</si>
  <si>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</si>
  <si>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</si>
  <si>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</si>
  <si>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</si>
  <si>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</si>
  <si>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</si>
  <si>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</si>
  <si>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</si>
  <si>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</si>
  <si>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</si>
  <si>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</si>
  <si>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</si>
  <si>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</si>
  <si>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</si>
  <si>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</si>
  <si>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</si>
  <si>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</si>
  <si>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</si>
  <si>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</si>
  <si>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</si>
  <si>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</si>
  <si>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</si>
  <si>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</si>
  <si>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</si>
  <si>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</si>
  <si>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</si>
  <si>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</si>
  <si>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</si>
  <si>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</si>
  <si>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</si>
  <si>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</si>
  <si>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</si>
  <si>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</si>
  <si>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</si>
  <si>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</si>
  <si>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</si>
  <si>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</si>
  <si>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</si>
  <si>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</si>
  <si>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</si>
  <si>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</si>
  <si>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</si>
  <si>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</si>
  <si>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</si>
  <si>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</si>
  <si>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</si>
  <si>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</si>
  <si>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</si>
  <si>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</si>
  <si>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</si>
  <si>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</si>
  <si>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</si>
  <si>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</si>
  <si>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</si>
  <si>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</si>
  <si>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</si>
  <si>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</si>
  <si>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</si>
  <si>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</si>
  <si>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</si>
  <si>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</si>
  <si>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</si>
  <si>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</si>
  <si>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</si>
  <si>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</si>
  <si>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</si>
  <si>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</si>
  <si>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</si>
  <si>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</si>
  <si>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</si>
  <si>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</si>
  <si>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</si>
  <si>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</si>
  <si>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</si>
  <si>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</si>
  <si>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</si>
  <si>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</si>
  <si>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</si>
  <si>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</si>
  <si>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</si>
  <si>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</si>
  <si>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</si>
  <si>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</si>
  <si>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</si>
  <si>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</si>
  <si>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</si>
  <si>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</si>
  <si>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</si>
  <si>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</si>
  <si>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</si>
  <si>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</si>
  <si>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</si>
  <si>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</si>
  <si>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</si>
  <si>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</si>
  <si>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</si>
  <si>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</si>
  <si>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</si>
  <si>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</si>
  <si>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</si>
  <si>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</si>
  <si>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</si>
  <si>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</si>
  <si>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</si>
  <si>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</si>
  <si>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</si>
  <si>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</si>
  <si>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</si>
  <si>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</si>
  <si>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</si>
  <si>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</si>
  <si>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</si>
  <si>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</si>
  <si>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</si>
  <si>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</si>
  <si>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</si>
  <si>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</si>
  <si>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</si>
  <si>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</si>
  <si>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</si>
  <si>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</si>
  <si>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</si>
  <si>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</si>
  <si>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</si>
  <si>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</si>
  <si>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</si>
  <si>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</si>
  <si>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</si>
  <si>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</si>
  <si>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</si>
  <si>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</si>
  <si>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</si>
  <si>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</si>
  <si>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</si>
  <si>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</si>
  <si>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</si>
  <si>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</si>
  <si>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</si>
  <si>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</si>
  <si>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</si>
  <si>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</si>
  <si>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</si>
  <si>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</si>
  <si>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</si>
  <si>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</si>
  <si>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</si>
  <si>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</si>
  <si>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</si>
  <si>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</si>
  <si>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</si>
  <si>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</si>
  <si>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</si>
  <si>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</si>
  <si>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</si>
  <si>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</si>
  <si>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</si>
  <si>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</si>
  <si>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</si>
  <si>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</si>
  <si>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</si>
  <si>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</si>
  <si>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</si>
  <si>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</si>
  <si>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</si>
  <si>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</si>
  <si>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</si>
  <si>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</si>
  <si>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</si>
  <si>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</si>
  <si>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</si>
  <si>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</si>
  <si>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</si>
  <si>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</si>
  <si>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</si>
  <si>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</si>
  <si>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</si>
  <si>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</si>
  <si>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</si>
  <si>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</si>
  <si>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</si>
  <si>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</si>
  <si>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</si>
  <si>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</si>
  <si>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</si>
  <si>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</si>
  <si>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</si>
  <si>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</si>
  <si>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</si>
  <si>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</si>
  <si>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</si>
  <si>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</si>
  <si>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</si>
  <si>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</si>
  <si>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</si>
  <si>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</si>
  <si>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</si>
  <si>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</si>
  <si>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</si>
  <si>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</si>
  <si>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</si>
  <si>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</si>
  <si>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</si>
  <si>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</si>
  <si>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</si>
  <si>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</si>
  <si>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</si>
  <si>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</si>
  <si>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</si>
  <si>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</si>
  <si>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</si>
  <si>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</si>
  <si>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</si>
  <si>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</si>
  <si>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</si>
  <si>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</si>
  <si>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</si>
  <si>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</si>
  <si>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</si>
  <si>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</si>
  <si>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</si>
  <si>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</si>
  <si>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</si>
  <si>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</si>
  <si>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</si>
  <si>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</si>
  <si>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</si>
  <si>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</si>
  <si>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</si>
  <si>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</si>
  <si>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</si>
  <si>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</si>
  <si>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</si>
  <si>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</si>
  <si>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</si>
  <si>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</si>
  <si>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</si>
  <si>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</si>
  <si>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</si>
  <si>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</si>
  <si>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</si>
  <si>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</si>
  <si>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</si>
  <si>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</si>
  <si>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</si>
  <si>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</si>
  <si>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</si>
  <si>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</si>
  <si>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</si>
  <si>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</si>
  <si>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</si>
  <si>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</si>
  <si>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</si>
  <si>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</si>
  <si>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</si>
  <si>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</si>
  <si>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</si>
  <si>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</si>
  <si>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</si>
  <si>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</si>
  <si>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</si>
  <si>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</si>
  <si>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</si>
  <si>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</si>
  <si>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</si>
  <si>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</si>
  <si>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</si>
  <si>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</si>
  <si>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</si>
  <si>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</si>
  <si>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</si>
  <si>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</si>
  <si>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</si>
  <si>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</si>
  <si>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</si>
  <si>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</si>
  <si>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</si>
  <si>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</si>
  <si>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</si>
  <si>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</si>
  <si>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</si>
  <si>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</si>
  <si>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</si>
  <si>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</si>
  <si>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</si>
  <si>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</si>
  <si>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</si>
  <si>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</si>
  <si>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</si>
  <si>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</si>
  <si>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</si>
  <si>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</si>
  <si>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</si>
  <si>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</si>
  <si>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</si>
  <si>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</si>
  <si>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</si>
  <si>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</si>
  <si>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</si>
  <si>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</si>
  <si>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</si>
  <si>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</si>
  <si>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</si>
  <si>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</si>
  <si>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</si>
  <si>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</si>
  <si>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</si>
  <si>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</si>
  <si>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</si>
  <si>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</si>
  <si>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</si>
  <si>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</si>
  <si>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</si>
  <si>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</si>
  <si>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</si>
  <si>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</si>
  <si>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</si>
  <si>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</si>
  <si>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</si>
  <si>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</si>
  <si>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</si>
  <si>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</si>
  <si>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</si>
  <si>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</si>
  <si>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</si>
  <si>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</si>
  <si>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</si>
  <si>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</si>
  <si>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</si>
  <si>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</si>
  <si>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</si>
  <si>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</si>
  <si>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</si>
  <si>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</si>
  <si>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</si>
  <si>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</si>
  <si>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</si>
  <si>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</si>
  <si>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</si>
  <si>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</si>
  <si>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</si>
  <si>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</si>
  <si>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</si>
  <si>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</si>
  <si>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</si>
  <si>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</si>
  <si>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</si>
  <si>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</si>
  <si>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</si>
  <si>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</si>
  <si>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</si>
  <si>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</si>
  <si>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</si>
  <si>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</si>
  <si>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</si>
  <si>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</si>
  <si>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</si>
  <si>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</si>
  <si>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</si>
  <si>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</si>
  <si>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</si>
  <si>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</si>
  <si>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</si>
  <si>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</si>
  <si>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</si>
  <si>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</si>
  <si>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</si>
  <si>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</si>
  <si>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</si>
  <si>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</si>
  <si>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</si>
  <si>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</si>
  <si>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</si>
  <si>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</si>
  <si>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</si>
  <si>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</si>
  <si>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</si>
  <si>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</si>
  <si>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</si>
  <si>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</si>
  <si>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</si>
  <si>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</si>
  <si>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</si>
  <si>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</si>
  <si>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</si>
  <si>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</si>
  <si>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</si>
  <si>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</si>
  <si>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</si>
  <si>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</si>
  <si>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</si>
  <si>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</si>
  <si>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</si>
  <si>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</si>
  <si>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</si>
  <si>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</si>
  <si>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</si>
  <si>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</si>
  <si>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</si>
  <si>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</si>
  <si>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</si>
  <si>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</si>
  <si>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</si>
  <si>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</si>
  <si>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</si>
  <si>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</si>
  <si>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</si>
  <si>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</si>
  <si>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</si>
  <si>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</si>
  <si>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</si>
  <si>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</si>
  <si>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</si>
  <si>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</si>
  <si>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</si>
  <si>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</si>
  <si>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</si>
  <si>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</si>
  <si>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</si>
  <si>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</si>
  <si>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</si>
  <si>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</si>
  <si>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</si>
  <si>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</si>
  <si>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</si>
  <si>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</si>
  <si>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</si>
  <si>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</si>
  <si>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</si>
  <si>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</si>
  <si>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</si>
  <si>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</si>
  <si>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</si>
  <si>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</si>
  <si>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</si>
  <si>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</si>
  <si>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</si>
  <si>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</si>
  <si>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</si>
  <si>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</si>
  <si>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</si>
  <si>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</si>
  <si>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</si>
  <si>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</si>
  <si>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</si>
  <si>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</si>
  <si>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</si>
  <si>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</si>
  <si>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</si>
  <si>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</si>
  <si>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</si>
  <si>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</si>
  <si>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</si>
  <si>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</si>
  <si>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</si>
  <si>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</si>
  <si>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</si>
  <si>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</si>
  <si>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</si>
  <si>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</si>
  <si>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</si>
  <si>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</si>
  <si>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</si>
  <si>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</si>
  <si>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</si>
  <si>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</si>
  <si>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</si>
  <si>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</si>
  <si>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</si>
  <si>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</si>
  <si>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</si>
  <si>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</si>
  <si>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</si>
  <si>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</si>
  <si>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</si>
  <si>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</si>
  <si>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</si>
  <si>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</si>
  <si>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</si>
  <si>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</si>
  <si>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</si>
  <si>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</si>
  <si>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</si>
  <si>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</si>
  <si>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</si>
  <si>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</si>
  <si>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</si>
  <si>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</si>
  <si>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</si>
  <si>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</si>
  <si>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</si>
  <si>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</si>
  <si>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</si>
  <si>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</si>
  <si>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</si>
  <si>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</si>
  <si>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</si>
  <si>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</si>
  <si>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</si>
  <si>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</si>
  <si>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</si>
  <si>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</si>
  <si>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</si>
  <si>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</si>
  <si>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</si>
  <si>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</si>
  <si>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</si>
  <si>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</si>
  <si>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</si>
  <si>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</si>
  <si>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</si>
  <si>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</si>
  <si>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</si>
  <si>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</si>
  <si>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</si>
  <si>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</si>
  <si>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</si>
  <si>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</si>
  <si>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</si>
  <si>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</si>
  <si>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</si>
  <si>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</si>
  <si>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</si>
  <si>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</si>
  <si>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</si>
  <si>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</si>
  <si>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</si>
  <si>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</si>
  <si>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</si>
  <si>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</si>
  <si>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</si>
  <si>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</si>
  <si>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</si>
  <si>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</si>
  <si>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</si>
  <si>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</si>
  <si>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</si>
  <si>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</si>
  <si>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</si>
  <si>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</si>
  <si>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</si>
  <si>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</si>
  <si>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</si>
  <si>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</si>
  <si>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</si>
  <si>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</si>
  <si>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</si>
  <si>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</si>
  <si>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</si>
  <si>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</si>
  <si>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</si>
  <si>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</si>
  <si>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</si>
  <si>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</si>
  <si>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</si>
  <si>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</si>
  <si>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</si>
  <si>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</si>
  <si>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</si>
  <si>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</si>
  <si>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</si>
  <si>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</si>
  <si>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</si>
  <si>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</si>
  <si>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</si>
  <si>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</si>
  <si>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</si>
  <si>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</si>
  <si>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</si>
  <si>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</si>
  <si>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</si>
  <si>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</si>
  <si>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</si>
  <si>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</si>
  <si>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</si>
  <si>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</si>
  <si>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</si>
  <si>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</si>
  <si>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</si>
  <si>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</si>
  <si>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</si>
  <si>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</si>
  <si>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</si>
  <si>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</si>
  <si>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</si>
  <si>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</si>
  <si>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</si>
  <si>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</si>
  <si>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</si>
  <si>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</si>
  <si>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</si>
  <si>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</si>
  <si>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</si>
  <si>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</si>
  <si>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</si>
  <si>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</si>
  <si>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</si>
  <si>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</si>
  <si>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</si>
  <si>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</si>
  <si>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</si>
  <si>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</si>
  <si>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</si>
  <si>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</si>
  <si>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</si>
  <si>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</si>
  <si>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</si>
  <si>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</si>
  <si>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</si>
  <si>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</si>
  <si>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</si>
  <si>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</si>
  <si>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</si>
  <si>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</si>
  <si>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</si>
  <si>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</si>
  <si>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</si>
  <si>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</si>
  <si>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</si>
  <si>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</si>
  <si>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</si>
  <si>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</si>
  <si>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</si>
  <si>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</si>
  <si>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</si>
  <si>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</si>
  <si>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</si>
  <si>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</si>
  <si>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</si>
  <si>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</si>
  <si>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</si>
  <si>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</si>
  <si>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</si>
  <si>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</si>
  <si>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</si>
  <si>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</si>
  <si>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</si>
  <si>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</si>
  <si>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</si>
  <si>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</si>
  <si>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</si>
  <si>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</si>
  <si>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</si>
  <si>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</si>
  <si>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</si>
  <si>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</si>
  <si>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</si>
  <si>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</si>
  <si>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</si>
  <si>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</si>
  <si>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</si>
  <si>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</si>
  <si>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</si>
  <si>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</si>
  <si>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</si>
  <si>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</si>
  <si>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</si>
  <si>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</si>
  <si>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</si>
  <si>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</si>
  <si>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</si>
  <si>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</si>
  <si>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</si>
  <si>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</si>
  <si>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</si>
  <si>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</si>
  <si>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</si>
  <si>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</si>
  <si>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</si>
  <si>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</si>
  <si>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</si>
  <si>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</si>
  <si>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</si>
  <si>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</si>
  <si>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</si>
  <si>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</si>
  <si>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</si>
  <si>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</si>
  <si>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</si>
  <si>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</si>
  <si>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</si>
  <si>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</si>
  <si>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</si>
  <si>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</si>
  <si>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</si>
  <si>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</si>
  <si>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</si>
  <si>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</si>
  <si>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</si>
  <si>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</si>
  <si>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</si>
  <si>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</si>
  <si>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</si>
  <si>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</si>
  <si>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</si>
  <si>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</si>
  <si>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</si>
  <si>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</si>
  <si>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</si>
  <si>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</si>
  <si>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</si>
  <si>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</si>
  <si>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</si>
  <si>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</si>
  <si>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</si>
  <si>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</si>
  <si>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</si>
  <si>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</si>
  <si>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</si>
  <si>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</si>
  <si>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</si>
  <si>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</si>
  <si>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</si>
  <si>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</si>
  <si>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</si>
  <si>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</si>
  <si>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</si>
  <si>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</si>
  <si>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</si>
  <si>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</si>
  <si>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</si>
  <si>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</si>
  <si>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</si>
  <si>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</si>
  <si>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</si>
  <si>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</si>
  <si>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</si>
  <si>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</si>
  <si>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</si>
  <si>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</si>
  <si>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</si>
  <si>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</si>
  <si>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</si>
  <si>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</si>
  <si>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</si>
  <si>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</si>
  <si>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</si>
  <si>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</si>
  <si>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</si>
  <si>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</si>
  <si>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</si>
  <si>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</si>
  <si>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</si>
  <si>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</si>
  <si>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</si>
  <si>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</si>
  <si>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</si>
  <si>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</si>
  <si>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</si>
  <si>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</si>
  <si>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</si>
  <si>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</si>
  <si>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</si>
  <si>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</si>
  <si>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</si>
  <si>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</si>
  <si>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</si>
  <si>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</si>
  <si>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</si>
  <si>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</si>
  <si>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</si>
  <si>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</si>
  <si>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</si>
  <si>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</si>
  <si>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</si>
  <si>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</si>
  <si>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</si>
  <si>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</si>
  <si>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</si>
  <si>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</si>
  <si>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</si>
  <si>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</si>
  <si>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</si>
  <si>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</si>
  <si>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</si>
  <si>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</si>
  <si>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</si>
  <si>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</si>
  <si>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</si>
  <si>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</si>
  <si>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</si>
  <si>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</si>
  <si>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</si>
  <si>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</si>
  <si>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</si>
  <si>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</si>
  <si>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</si>
  <si>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</si>
  <si>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</si>
  <si>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</si>
  <si>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</si>
  <si>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</si>
  <si>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</si>
  <si>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</si>
  <si>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</si>
  <si>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</si>
  <si>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</si>
  <si>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</si>
  <si>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</si>
  <si>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</si>
  <si>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</si>
  <si>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</si>
  <si>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</si>
  <si>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</si>
  <si>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</si>
  <si>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</si>
  <si>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</si>
  <si>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</si>
  <si>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</si>
  <si>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</si>
  <si>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</si>
  <si>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</si>
  <si>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</si>
  <si>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</si>
  <si>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</si>
  <si>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</si>
  <si>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</si>
  <si>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</si>
  <si>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</si>
  <si>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</si>
  <si>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</si>
  <si>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</si>
  <si>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</si>
  <si>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</si>
  <si>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</si>
  <si>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</si>
  <si>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</si>
  <si>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</si>
  <si>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</si>
  <si>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</si>
  <si>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</si>
  <si>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</si>
  <si>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</si>
  <si>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</si>
  <si>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</si>
  <si>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</si>
  <si>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</si>
  <si>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</si>
  <si>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</si>
  <si>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</si>
  <si>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</si>
  <si>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</si>
  <si>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</si>
  <si>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</si>
  <si>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</si>
  <si>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</si>
  <si>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</si>
  <si>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</si>
  <si>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</si>
  <si>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</si>
  <si>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</si>
  <si>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</si>
  <si>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</si>
  <si>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</si>
  <si>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</si>
  <si>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</si>
  <si>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</si>
  <si>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</si>
  <si>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</si>
  <si>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</si>
  <si>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</si>
  <si>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</si>
  <si>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</si>
  <si>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</si>
  <si>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</si>
  <si>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</si>
  <si>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</si>
  <si>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</si>
  <si>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</si>
  <si>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</si>
  <si>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</si>
  <si>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</si>
  <si>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</si>
  <si>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</si>
  <si>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</si>
  <si>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</si>
  <si>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</si>
  <si>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</si>
  <si>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</si>
  <si>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</si>
  <si>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</si>
  <si>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</si>
  <si>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</si>
  <si>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</si>
  <si>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</si>
  <si>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</si>
  <si>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</si>
  <si>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</si>
  <si>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</si>
  <si>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</si>
  <si>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</si>
  <si>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</si>
  <si>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</si>
  <si>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</si>
  <si>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</si>
  <si>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</si>
  <si>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</si>
  <si>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</si>
  <si>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</si>
  <si>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</si>
  <si>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</si>
  <si>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</si>
  <si>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</si>
  <si>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</si>
  <si>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</si>
  <si>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</si>
  <si>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</si>
  <si>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</si>
  <si>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</si>
  <si>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</si>
  <si>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</si>
  <si>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</si>
  <si>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</si>
  <si>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</si>
  <si>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</si>
  <si>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</si>
  <si>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</si>
  <si>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</si>
  <si>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</si>
  <si>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</si>
  <si>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</si>
  <si>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</si>
  <si>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</si>
  <si>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</si>
  <si>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</si>
  <si>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</si>
  <si>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</si>
  <si>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</si>
  <si>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</si>
  <si>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</si>
  <si>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</si>
  <si>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</si>
  <si>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</si>
  <si>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</si>
  <si>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</si>
  <si>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</si>
  <si>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</si>
  <si>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</si>
  <si>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</si>
  <si>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</si>
  <si>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</si>
  <si>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</si>
  <si>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</si>
  <si>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</si>
  <si>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</si>
  <si>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</si>
  <si>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</si>
  <si>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</si>
  <si>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</si>
  <si>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</si>
  <si>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</si>
  <si>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</si>
  <si>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</si>
  <si>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</si>
  <si>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</si>
  <si>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</si>
  <si>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</si>
  <si>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</si>
  <si>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</si>
  <si>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</si>
  <si>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</si>
  <si>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</si>
  <si>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</si>
  <si>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</si>
  <si>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</si>
  <si>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</si>
  <si>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</si>
  <si>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</si>
  <si>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</si>
  <si>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</si>
  <si>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</si>
  <si>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</si>
  <si>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</si>
  <si>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</si>
  <si>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</si>
  <si>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</si>
  <si>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</si>
  <si>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</si>
  <si>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</si>
  <si>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</si>
  <si>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</si>
  <si>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</si>
  <si>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</si>
  <si>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</si>
  <si>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</si>
  <si>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</si>
  <si>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</si>
  <si>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</si>
  <si>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</si>
  <si>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</si>
  <si>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</si>
  <si>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</si>
  <si>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</si>
  <si>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</si>
  <si>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</si>
  <si>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</si>
  <si>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</si>
  <si>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</si>
  <si>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</si>
  <si>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</si>
  <si>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</si>
  <si>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</si>
  <si>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</si>
  <si>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</si>
  <si>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</si>
  <si>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</si>
  <si>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</si>
  <si>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</si>
  <si>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</si>
  <si>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</si>
  <si>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</si>
  <si>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</si>
  <si>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</si>
  <si>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</si>
  <si>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</si>
  <si>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</si>
  <si>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</si>
  <si>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</si>
  <si>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</si>
  <si>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</si>
  <si>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</si>
  <si>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</si>
  <si>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</si>
  <si>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</si>
  <si>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</si>
  <si>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</si>
  <si>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</si>
  <si>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</si>
  <si>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</si>
  <si>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</si>
  <si>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</si>
  <si>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</si>
  <si>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</si>
  <si>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</si>
  <si>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</si>
  <si>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</si>
  <si>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</si>
  <si>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</si>
  <si>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</si>
  <si>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</si>
  <si>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</si>
  <si>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</si>
  <si>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</si>
  <si>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</si>
  <si>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</si>
  <si>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</si>
  <si>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</si>
  <si>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</si>
  <si>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</si>
  <si>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</si>
  <si>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</si>
  <si>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</si>
  <si>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</si>
  <si>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</si>
  <si>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</si>
  <si>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</si>
  <si>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</si>
  <si>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</si>
  <si>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</si>
  <si>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</si>
  <si>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</si>
  <si>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</si>
  <si>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</si>
  <si>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</si>
  <si>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</si>
  <si>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</si>
  <si>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</si>
  <si>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</si>
  <si>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</si>
  <si>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</si>
  <si>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</si>
  <si>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</si>
  <si>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</si>
  <si>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</si>
  <si>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</si>
  <si>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</si>
  <si>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</si>
  <si>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</si>
  <si>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</si>
  <si>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</si>
  <si>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</si>
  <si>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</si>
  <si>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</si>
  <si>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</si>
  <si>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</si>
  <si>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</si>
  <si>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</si>
  <si>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</si>
  <si>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</si>
  <si>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</si>
  <si>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</si>
  <si>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</si>
  <si>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</si>
  <si>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</si>
  <si>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</si>
  <si>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</si>
  <si>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</si>
  <si>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</si>
  <si>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</si>
  <si>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</si>
  <si>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</si>
  <si>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</si>
  <si>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</si>
  <si>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</si>
  <si>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</si>
  <si>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</si>
  <si>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</si>
  <si>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</si>
  <si>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</si>
  <si>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</si>
  <si>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</si>
  <si>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</si>
  <si>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</si>
  <si>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</si>
  <si>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</si>
  <si>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</si>
  <si>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</si>
  <si>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</si>
  <si>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</si>
  <si>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</si>
  <si>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</si>
  <si>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</si>
  <si>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</si>
  <si>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</si>
  <si>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</si>
  <si>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</si>
  <si>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</si>
  <si>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</si>
  <si>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</si>
  <si>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</si>
  <si>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</si>
  <si>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</si>
  <si>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</si>
  <si>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</si>
  <si>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</si>
  <si>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</si>
  <si>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</si>
  <si>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</si>
  <si>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</si>
  <si>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</si>
  <si>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</si>
  <si>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</si>
  <si>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</si>
  <si>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</si>
  <si>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</si>
  <si>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</si>
  <si>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</si>
  <si>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</si>
  <si>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</si>
  <si>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</si>
  <si>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</si>
  <si>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</si>
  <si>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</si>
  <si>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</si>
  <si>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</si>
  <si>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</si>
  <si>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</si>
  <si>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</si>
  <si>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</si>
  <si>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</si>
  <si>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</si>
  <si>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</si>
  <si>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</si>
  <si>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</si>
  <si>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</si>
  <si>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</si>
  <si>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</si>
  <si>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</si>
  <si>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</si>
  <si>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</si>
  <si>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</si>
  <si>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</si>
  <si>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</si>
  <si>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</si>
  <si>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</si>
  <si>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</si>
  <si>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</si>
  <si>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</si>
  <si>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</si>
  <si>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</si>
  <si>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</si>
  <si>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</si>
  <si>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</si>
  <si>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</si>
  <si>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</si>
  <si>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</si>
  <si>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</si>
  <si>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</si>
  <si>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</si>
  <si>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</si>
  <si>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</si>
  <si>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</si>
  <si>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</si>
  <si>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</si>
  <si>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</si>
  <si>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</si>
  <si>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</si>
  <si>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</si>
  <si>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</si>
  <si>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</si>
  <si>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</si>
  <si>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</si>
  <si>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</si>
  <si>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</si>
  <si>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</si>
  <si>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</si>
  <si>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</si>
  <si>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</si>
  <si>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</si>
  <si>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</si>
  <si>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</si>
  <si>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</si>
  <si>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</si>
  <si>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</si>
  <si>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</si>
  <si>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</si>
  <si>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</si>
  <si>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</si>
  <si>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</si>
  <si>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</si>
  <si>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</si>
  <si>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</si>
  <si>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</si>
  <si>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</si>
  <si>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</si>
  <si>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</si>
  <si>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</si>
  <si>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</si>
  <si>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</si>
  <si>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</si>
  <si>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</si>
  <si>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</si>
  <si>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</si>
  <si>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</si>
  <si>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</si>
  <si>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</si>
  <si>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</si>
  <si>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</si>
  <si>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</si>
  <si>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</si>
  <si>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</si>
  <si>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</si>
  <si>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</si>
  <si>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</si>
  <si>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</si>
  <si>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</si>
  <si>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</si>
  <si>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</si>
  <si>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</si>
  <si>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</si>
  <si>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</si>
  <si>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</si>
  <si>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</si>
  <si>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</si>
  <si>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</si>
  <si>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</si>
  <si>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</si>
  <si>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</si>
  <si>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</si>
  <si>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</si>
  <si>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</si>
  <si>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</si>
  <si>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</si>
  <si>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</si>
  <si>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</si>
  <si>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</si>
  <si>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</si>
  <si>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</si>
  <si>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</si>
  <si>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</si>
  <si>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</si>
  <si>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</si>
  <si>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</si>
  <si>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</si>
  <si>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</si>
  <si>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</si>
  <si>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</si>
  <si>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</si>
  <si>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</si>
  <si>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</si>
  <si>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</si>
  <si>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</si>
  <si>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</si>
  <si>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</si>
  <si>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</si>
  <si>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</si>
  <si>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</si>
  <si>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</si>
  <si>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</si>
  <si>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</si>
  <si>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</si>
  <si>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</si>
  <si>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</si>
  <si>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</si>
  <si>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</si>
  <si>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</si>
  <si>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</si>
  <si>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</si>
  <si>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</si>
  <si>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</si>
  <si>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</si>
  <si>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</si>
  <si>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</si>
  <si>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</si>
  <si>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</si>
  <si>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</si>
  <si>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</si>
  <si>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</si>
  <si>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</si>
  <si>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</si>
  <si>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</si>
  <si>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</si>
  <si>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</si>
  <si>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</si>
  <si>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</si>
  <si>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</si>
  <si>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</si>
  <si>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</si>
  <si>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</si>
  <si>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</si>
  <si>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</si>
  <si>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</si>
  <si>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</si>
  <si>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</si>
  <si>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</si>
  <si>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</si>
  <si>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</si>
  <si>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</si>
  <si>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</si>
  <si>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</si>
  <si>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</si>
  <si>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</si>
  <si>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</si>
  <si>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</si>
  <si>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</si>
  <si>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</si>
  <si>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</si>
  <si>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</si>
  <si>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</si>
  <si>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</si>
  <si>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</si>
  <si>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</si>
  <si>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</si>
  <si>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</si>
  <si>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</si>
  <si>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</si>
  <si>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</si>
  <si>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</si>
  <si>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</si>
  <si>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</si>
  <si>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</si>
  <si>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</si>
  <si>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</si>
  <si>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</si>
  <si>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</si>
  <si>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</si>
  <si>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</si>
  <si>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</si>
  <si>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</si>
  <si>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</si>
  <si>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</si>
  <si>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</si>
  <si>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</si>
  <si>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</si>
  <si>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</si>
  <si>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</si>
  <si>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</si>
  <si>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</si>
  <si>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</si>
  <si>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</si>
  <si>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</si>
  <si>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</si>
  <si>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</si>
  <si>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</si>
  <si>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</si>
  <si>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</si>
  <si>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</si>
  <si>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</si>
  <si>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</si>
  <si>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</si>
  <si>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</si>
  <si>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</si>
  <si>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</si>
  <si>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</si>
  <si>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</si>
  <si>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</si>
  <si>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</si>
  <si>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</si>
  <si>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</si>
  <si>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</si>
  <si>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</si>
  <si>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</si>
  <si>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</si>
  <si>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</si>
  <si>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</si>
  <si>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</si>
  <si>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</si>
  <si>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</si>
  <si>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</si>
  <si>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</si>
  <si>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</si>
  <si>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</si>
  <si>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</si>
  <si>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</si>
  <si>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</si>
  <si>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</si>
  <si>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</si>
  <si>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</si>
  <si>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</si>
  <si>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</si>
  <si>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</si>
  <si>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</si>
  <si>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</si>
  <si>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</si>
  <si>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</si>
  <si>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</si>
  <si>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</si>
  <si>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</si>
  <si>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</si>
  <si>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</si>
  <si>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</si>
  <si>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</si>
  <si>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</si>
  <si>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</si>
  <si>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</si>
  <si>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</si>
  <si>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</si>
  <si>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</si>
  <si>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</si>
  <si>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</si>
  <si>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</si>
  <si>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</si>
  <si>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</si>
  <si>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</si>
  <si>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</si>
  <si>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</si>
  <si>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</si>
  <si>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</si>
  <si>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</si>
  <si>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</si>
  <si>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</si>
  <si>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</si>
  <si>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</si>
  <si>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</si>
  <si>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</si>
  <si>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</si>
  <si>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</si>
  <si>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</si>
  <si>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</si>
  <si>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</si>
  <si>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</si>
  <si>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</si>
  <si>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</si>
  <si>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</si>
  <si>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</si>
  <si>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</si>
  <si>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</si>
  <si>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</si>
  <si>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</si>
  <si>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</si>
  <si>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</si>
  <si>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</si>
  <si>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</si>
  <si>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</si>
  <si>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</si>
  <si>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</si>
  <si>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</si>
  <si>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</si>
  <si>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</si>
  <si>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</si>
  <si>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</si>
  <si>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</si>
  <si>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</si>
  <si>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</si>
  <si>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</si>
  <si>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</si>
  <si>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</si>
  <si>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</si>
  <si>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</si>
  <si>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</si>
  <si>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</si>
  <si>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</si>
  <si>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</si>
  <si>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</si>
  <si>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</si>
  <si>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</si>
  <si>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</si>
  <si>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</si>
  <si>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</si>
  <si>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</si>
  <si>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</si>
  <si>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</si>
  <si>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</si>
  <si>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</si>
  <si>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</si>
  <si>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</si>
  <si>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</si>
  <si>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</si>
  <si>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</si>
  <si>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</si>
  <si>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</si>
  <si>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</si>
  <si>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</si>
  <si>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</si>
  <si>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</si>
  <si>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</si>
  <si>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</si>
  <si>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</si>
  <si>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</si>
  <si>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</si>
  <si>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</si>
  <si>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</si>
  <si>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</si>
  <si>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</si>
  <si>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</si>
  <si>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</si>
  <si>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</si>
  <si>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</si>
  <si>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</si>
  <si>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</si>
  <si>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</si>
  <si>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</si>
  <si>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</si>
  <si>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</si>
  <si>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</si>
  <si>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</si>
  <si>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</si>
  <si>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</si>
  <si>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</si>
  <si>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</si>
  <si>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</si>
  <si>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</si>
  <si>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</si>
  <si>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</si>
  <si>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</si>
  <si>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</si>
  <si>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</si>
  <si>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</si>
  <si>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</si>
  <si>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</si>
  <si>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</si>
  <si>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</si>
  <si>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</si>
  <si>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</si>
  <si>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</si>
  <si>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</si>
  <si>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</si>
  <si>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</si>
  <si>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</si>
  <si>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</si>
  <si>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</si>
  <si>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</si>
  <si>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</si>
  <si>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</si>
  <si>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</si>
  <si>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</si>
  <si>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</si>
  <si>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</si>
  <si>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</si>
  <si>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</si>
  <si>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</si>
  <si>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</si>
  <si>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</si>
  <si>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</si>
  <si>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</si>
  <si>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</si>
  <si>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</si>
  <si>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</si>
  <si>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</si>
  <si>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</si>
  <si>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</si>
  <si>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</si>
  <si>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</si>
  <si>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</si>
  <si>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</si>
  <si>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</si>
  <si>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</si>
  <si>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</si>
  <si>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</si>
  <si>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</si>
  <si>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</si>
  <si>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</si>
  <si>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</si>
  <si>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</si>
  <si>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</si>
  <si>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</si>
  <si>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</si>
  <si>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</si>
  <si>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</si>
  <si>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</si>
  <si>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</si>
  <si>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</si>
  <si>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</si>
  <si>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</si>
  <si>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</si>
  <si>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</si>
  <si>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</si>
  <si>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</si>
  <si>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</si>
  <si>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</si>
  <si>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</si>
  <si>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</si>
  <si>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</si>
  <si>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</si>
  <si>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</si>
  <si>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</si>
  <si>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</si>
  <si>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</si>
  <si>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</si>
  <si>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</si>
  <si>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</si>
  <si>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</si>
  <si>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</si>
  <si>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</si>
  <si>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</si>
  <si>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</si>
  <si>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</si>
  <si>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</si>
  <si>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</si>
  <si>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</si>
  <si>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</si>
  <si>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</si>
  <si>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</si>
  <si>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</si>
  <si>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</si>
  <si>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</si>
  <si>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</si>
  <si>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</si>
  <si>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</si>
  <si>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</si>
  <si>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</si>
  <si>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</si>
  <si>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</si>
  <si>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</si>
  <si>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</si>
  <si>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</si>
  <si>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</si>
  <si>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</si>
  <si>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</si>
  <si>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</si>
  <si>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</si>
  <si>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</si>
  <si>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</si>
  <si>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</si>
  <si>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</si>
  <si>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</si>
  <si>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</si>
  <si>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</si>
  <si>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</si>
  <si>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</si>
  <si>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</si>
  <si>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</si>
  <si>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</si>
  <si>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</si>
  <si>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</si>
  <si>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</si>
  <si>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</si>
  <si>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</si>
  <si>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</si>
  <si>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</si>
  <si>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</si>
  <si>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</si>
  <si>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</si>
  <si>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</si>
  <si>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</si>
  <si>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</si>
  <si>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</si>
  <si>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</si>
  <si>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</si>
  <si>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</si>
  <si>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</si>
  <si>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</si>
  <si>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</si>
  <si>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</si>
  <si>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</si>
  <si>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</si>
  <si>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</si>
  <si>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</si>
  <si>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</si>
  <si>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</si>
  <si>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</si>
  <si>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</si>
  <si>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</si>
  <si>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</si>
  <si>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</si>
  <si>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</si>
  <si>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</si>
  <si>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</si>
  <si>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</si>
  <si>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</si>
  <si>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</si>
  <si>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</si>
  <si>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</si>
  <si>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</si>
  <si>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</si>
  <si>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</si>
  <si>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</si>
  <si>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</si>
  <si>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</si>
  <si>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</si>
  <si>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</si>
  <si>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</si>
  <si>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</si>
  <si>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</si>
  <si>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</si>
  <si>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</si>
  <si>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</si>
  <si>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</si>
  <si>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</si>
  <si>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</si>
  <si>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</si>
  <si>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</si>
  <si>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</si>
  <si>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</si>
  <si>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</si>
  <si>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</si>
  <si>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</si>
  <si>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</si>
  <si>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</si>
  <si>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</si>
  <si>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</si>
  <si>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</si>
  <si>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</si>
  <si>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</si>
  <si>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</si>
  <si>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</si>
  <si>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</si>
  <si>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</si>
  <si>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</si>
  <si>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</si>
  <si>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</si>
  <si>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</si>
  <si>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</si>
  <si>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</si>
  <si>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</si>
  <si>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</si>
  <si>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</si>
  <si>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</si>
  <si>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</si>
  <si>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</si>
  <si>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</si>
  <si>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</si>
  <si>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</si>
  <si>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</si>
  <si>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</si>
  <si>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</si>
  <si>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</si>
  <si>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</si>
  <si>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</si>
  <si>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</si>
  <si>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</si>
  <si>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</si>
  <si>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</si>
  <si>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</si>
  <si>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</si>
  <si>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</si>
  <si>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</si>
  <si>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</si>
  <si>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</si>
  <si>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</si>
  <si>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</si>
  <si>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</si>
  <si>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</si>
  <si>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</si>
  <si>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</si>
  <si>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</si>
  <si>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</si>
  <si>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</si>
  <si>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</si>
  <si>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</si>
  <si>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</si>
  <si>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</si>
  <si>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</si>
  <si>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</si>
  <si>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</si>
  <si>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</si>
  <si>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</si>
  <si>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</si>
  <si>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</si>
  <si>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</si>
  <si>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</si>
  <si>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</si>
  <si>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</si>
  <si>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</si>
  <si>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</si>
  <si>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</si>
  <si>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</si>
  <si>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</si>
  <si>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</si>
  <si>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</si>
  <si>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</si>
  <si>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</si>
  <si>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</si>
  <si>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</si>
  <si>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</si>
  <si>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</si>
  <si>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</si>
  <si>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</si>
  <si>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</si>
  <si>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</si>
  <si>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</si>
  <si>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</si>
  <si>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</si>
  <si>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</si>
  <si>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</si>
  <si>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</si>
  <si>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</si>
  <si>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</si>
  <si>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</si>
  <si>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</si>
  <si>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</si>
  <si>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</si>
  <si>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</si>
  <si>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</si>
  <si>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</si>
  <si>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</si>
  <si>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</si>
  <si>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</si>
  <si>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</si>
  <si>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</si>
  <si>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</si>
  <si>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</si>
  <si>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</si>
  <si>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</si>
  <si>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</si>
  <si>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</si>
  <si>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</si>
  <si>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</si>
  <si>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</si>
  <si>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</si>
  <si>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</si>
  <si>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</si>
  <si>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</si>
  <si>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</si>
  <si>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</si>
  <si>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</si>
  <si>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</si>
  <si>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</si>
  <si>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</si>
  <si>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</si>
  <si>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</si>
  <si>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</si>
  <si>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</si>
  <si>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</si>
  <si>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</si>
  <si>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</si>
  <si>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</si>
  <si>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</si>
  <si>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</si>
  <si>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</si>
  <si>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</si>
  <si>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</si>
  <si>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</si>
  <si>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</si>
  <si>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</si>
  <si>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</si>
  <si>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</si>
  <si>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</si>
  <si>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</si>
  <si>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</si>
  <si>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</si>
  <si>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</si>
  <si>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</si>
  <si>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</si>
  <si>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</si>
  <si>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</si>
  <si>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</si>
  <si>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</si>
  <si>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</si>
  <si>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</si>
  <si>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</si>
  <si>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</si>
  <si>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</si>
  <si>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</si>
  <si>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</si>
  <si>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</si>
  <si>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</si>
  <si>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</si>
  <si>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</si>
  <si>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</si>
  <si>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</si>
  <si>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</si>
  <si>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</si>
  <si>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</si>
  <si>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</si>
  <si>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</si>
  <si>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</si>
  <si>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</si>
  <si>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</si>
  <si>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</si>
  <si>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</si>
  <si>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</si>
  <si>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</si>
  <si>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</si>
  <si>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</si>
  <si>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</si>
  <si>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</si>
  <si>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</si>
  <si>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</si>
  <si>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</si>
  <si>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</si>
  <si>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</si>
  <si>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</si>
  <si>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</si>
  <si>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</si>
  <si>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</si>
  <si>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</si>
  <si>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</si>
  <si>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</si>
  <si>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</si>
  <si>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</si>
  <si>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</si>
  <si>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</si>
  <si>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</si>
  <si>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</si>
  <si>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</si>
  <si>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</si>
  <si>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</si>
  <si>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</si>
  <si>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</si>
  <si>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</si>
  <si>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</si>
  <si>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</si>
  <si>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</si>
  <si>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</si>
  <si>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</si>
  <si>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</si>
  <si>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</si>
  <si>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</si>
  <si>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</si>
  <si>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</si>
  <si>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</si>
  <si>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</si>
  <si>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</si>
  <si>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</si>
  <si>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</si>
  <si>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</si>
  <si>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</si>
  <si>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</si>
  <si>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</si>
  <si>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</si>
  <si>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</si>
  <si>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</si>
  <si>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</si>
  <si>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</si>
  <si>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</si>
  <si>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</si>
  <si>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</si>
  <si>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</si>
  <si>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</si>
  <si>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</si>
  <si>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</si>
  <si>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</si>
  <si>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</si>
  <si>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</si>
  <si>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</si>
  <si>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</si>
  <si>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</si>
  <si>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</si>
  <si>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</si>
  <si>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</si>
  <si>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</si>
  <si>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</si>
  <si>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</si>
  <si>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</si>
  <si>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</si>
  <si>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</si>
  <si>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</si>
  <si>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</si>
  <si>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</si>
  <si>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</si>
  <si>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</si>
  <si>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</si>
  <si>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</si>
  <si>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</si>
  <si>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</si>
  <si>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</si>
  <si>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</si>
  <si>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</si>
  <si>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</si>
  <si>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</si>
  <si>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</si>
  <si>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</si>
  <si>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</si>
  <si>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</si>
  <si>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</si>
  <si>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</si>
  <si>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</si>
  <si>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</si>
  <si>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</si>
  <si>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</si>
  <si>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</si>
  <si>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</si>
  <si>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</si>
  <si>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</si>
  <si>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</si>
  <si>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</si>
  <si>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</si>
  <si>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</si>
  <si>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</si>
  <si>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</si>
  <si>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</si>
  <si>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</si>
  <si>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</si>
  <si>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</si>
  <si>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</si>
  <si>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</si>
  <si>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</si>
  <si>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</si>
  <si>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</si>
  <si>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</si>
  <si>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</si>
  <si>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</si>
  <si>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</si>
  <si>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</si>
  <si>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</si>
  <si>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</si>
  <si>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</si>
  <si>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</si>
  <si>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</si>
  <si>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</si>
  <si>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</si>
  <si>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</si>
  <si>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</si>
  <si>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</si>
  <si>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</si>
  <si>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</si>
  <si>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</si>
  <si>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</si>
  <si>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</si>
  <si>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</si>
  <si>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</si>
  <si>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</si>
  <si>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</si>
  <si>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</si>
  <si>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</si>
  <si>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</si>
  <si>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</si>
  <si>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</si>
  <si>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</si>
  <si>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</si>
  <si>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</si>
  <si>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</si>
  <si>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</si>
  <si>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</si>
  <si>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</si>
  <si>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</si>
  <si>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</si>
  <si>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</si>
  <si>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</si>
  <si>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</si>
  <si>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</si>
  <si>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</si>
  <si>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</si>
  <si>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</si>
  <si>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</si>
  <si>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</si>
  <si>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</si>
  <si>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</si>
  <si>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</si>
  <si>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</si>
  <si>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</si>
  <si>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</si>
  <si>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</si>
  <si>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</si>
  <si>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</si>
  <si>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</si>
  <si>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</si>
  <si>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</si>
  <si>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</si>
  <si>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</si>
  <si>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</si>
  <si>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</si>
  <si>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</si>
  <si>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</si>
  <si>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</si>
  <si>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</si>
  <si>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</si>
  <si>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</si>
  <si>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</si>
  <si>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</si>
  <si>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</si>
  <si>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</si>
  <si>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</si>
  <si>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</si>
  <si>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</si>
  <si>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</si>
  <si>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</si>
  <si>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</si>
  <si>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</si>
  <si>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</si>
  <si>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</si>
  <si>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</si>
  <si>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</si>
  <si>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</si>
  <si>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</si>
  <si>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</si>
  <si>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</si>
  <si>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</si>
  <si>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</si>
  <si>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</si>
  <si>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</si>
  <si>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</si>
  <si>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</si>
  <si>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</si>
  <si>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</si>
  <si>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</si>
  <si>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</si>
  <si>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</si>
  <si>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</si>
  <si>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</si>
  <si>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</si>
  <si>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</si>
  <si>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</si>
  <si>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</si>
  <si>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</si>
  <si>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</si>
  <si>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</si>
  <si>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</si>
  <si>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</si>
  <si>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</si>
  <si>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</si>
  <si>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</si>
  <si>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</si>
  <si>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</si>
  <si>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</si>
  <si>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</si>
  <si>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</si>
  <si>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</si>
  <si>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</si>
  <si>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</si>
  <si>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</si>
  <si>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</si>
  <si>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</si>
  <si>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</si>
  <si>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</si>
  <si>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</si>
  <si>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</si>
  <si>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</si>
  <si>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</si>
  <si>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</si>
  <si>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</si>
  <si>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</si>
  <si>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</si>
  <si>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</si>
  <si>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</si>
  <si>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</si>
  <si>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</si>
  <si>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</si>
  <si>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</si>
  <si>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</si>
  <si>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</si>
  <si>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</si>
  <si>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</si>
  <si>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</si>
  <si>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</si>
  <si>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</si>
  <si>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</si>
  <si>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</si>
  <si>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</si>
  <si>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</si>
  <si>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</si>
  <si>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</si>
  <si>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</si>
  <si>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</si>
  <si>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</si>
  <si>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</si>
  <si>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</si>
  <si>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</si>
  <si>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</si>
  <si>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</si>
  <si>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</si>
  <si>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</si>
  <si>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</si>
  <si>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</si>
  <si>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</si>
  <si>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</si>
  <si>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</si>
  <si>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</si>
  <si>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</si>
  <si>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</si>
  <si>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</si>
  <si>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</si>
  <si>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</si>
  <si>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</si>
  <si>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</si>
  <si>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</si>
  <si>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</si>
  <si>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</si>
  <si>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</si>
  <si>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</si>
  <si>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</si>
  <si>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</si>
  <si>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</si>
  <si>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</si>
  <si>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</si>
  <si>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</si>
  <si>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</si>
  <si>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</si>
  <si>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</si>
  <si>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</si>
  <si>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</si>
  <si>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</si>
  <si>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</si>
  <si>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</si>
  <si>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</si>
  <si>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</si>
  <si>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</si>
  <si>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</si>
  <si>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</si>
  <si>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</si>
  <si>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</si>
  <si>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</si>
  <si>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</si>
  <si>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</si>
  <si>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</si>
  <si>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</si>
  <si>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</si>
  <si>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</si>
  <si>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</si>
  <si>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</si>
  <si>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</si>
  <si>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</si>
  <si>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</si>
  <si>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</si>
  <si>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</si>
  <si>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</si>
  <si>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</si>
  <si>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</si>
  <si>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</si>
  <si>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</si>
  <si>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</si>
  <si>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</si>
  <si>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</si>
  <si>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</si>
  <si>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</si>
  <si>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</si>
  <si>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</si>
  <si>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</si>
  <si>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</si>
  <si>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</si>
  <si>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</si>
  <si>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</si>
  <si>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</si>
  <si>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</si>
  <si>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</si>
  <si>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</si>
  <si>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</si>
  <si>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</si>
  <si>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</si>
  <si>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</si>
  <si>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</si>
  <si>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</si>
  <si>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</si>
  <si>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</si>
  <si>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</si>
  <si>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</si>
  <si>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</si>
  <si>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</si>
  <si>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</si>
  <si>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</si>
  <si>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</si>
  <si>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</si>
  <si>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</si>
  <si>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</si>
  <si>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</si>
  <si>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</si>
  <si>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</si>
  <si>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</si>
  <si>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</si>
  <si>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</si>
  <si>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</si>
  <si>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</si>
  <si>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</si>
  <si>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</si>
  <si>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</si>
  <si>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</si>
  <si>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</si>
  <si>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</si>
  <si>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</si>
  <si>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</si>
  <si>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</si>
  <si>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</si>
  <si>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</si>
  <si>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</si>
  <si>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</si>
  <si>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</si>
  <si>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</si>
  <si>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</si>
  <si>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</si>
  <si>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</si>
  <si>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</si>
  <si>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</si>
  <si>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</si>
  <si>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</si>
  <si>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</si>
  <si>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</si>
  <si>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</si>
  <si>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</si>
  <si>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</si>
  <si>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</si>
  <si>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</si>
  <si>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</si>
  <si>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</si>
  <si>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</si>
  <si>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</si>
  <si>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</si>
  <si>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</si>
  <si>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</si>
  <si>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</si>
  <si>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</si>
  <si>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</si>
  <si>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</si>
  <si>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</si>
  <si>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</si>
  <si>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</si>
  <si>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</si>
  <si>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</si>
  <si>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</si>
  <si>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</si>
  <si>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</si>
  <si>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</si>
  <si>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</si>
  <si>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</si>
  <si>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</si>
  <si>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</si>
  <si>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</si>
  <si>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</si>
  <si>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</si>
  <si>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</si>
  <si>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</si>
  <si>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</si>
  <si>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</si>
  <si>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</si>
  <si>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</si>
  <si>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</si>
  <si>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</si>
  <si>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</si>
  <si>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</si>
  <si>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</si>
  <si>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</si>
  <si>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</si>
  <si>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</si>
  <si>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</si>
  <si>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</si>
  <si>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</si>
  <si>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</si>
  <si>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</si>
  <si>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</si>
  <si>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</si>
  <si>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</si>
  <si>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</si>
  <si>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</si>
  <si>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</si>
  <si>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</si>
  <si>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</si>
  <si>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</si>
  <si>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</si>
  <si>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</si>
  <si>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</si>
  <si>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</si>
  <si>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</si>
  <si>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</si>
  <si>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</si>
  <si>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</si>
  <si>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</si>
  <si>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</si>
  <si>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</si>
  <si>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</si>
  <si>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</si>
  <si>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</si>
  <si>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</si>
  <si>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</si>
  <si>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</si>
  <si>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</si>
  <si>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</si>
  <si>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</si>
  <si>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</si>
  <si>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</si>
  <si>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</si>
  <si>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</si>
  <si>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</si>
  <si>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</si>
  <si>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</si>
  <si>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</si>
  <si>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</si>
  <si>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</si>
  <si>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</si>
  <si>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</si>
  <si>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</si>
  <si>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</si>
  <si>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</si>
  <si>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</si>
  <si>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</si>
  <si>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</si>
  <si>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</si>
  <si>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</si>
  <si>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</si>
  <si>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</si>
  <si>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</si>
  <si>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</si>
  <si>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</si>
  <si>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</si>
  <si>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</si>
  <si>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</si>
  <si>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</si>
  <si>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</si>
  <si>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</si>
  <si>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</si>
  <si>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</si>
  <si>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</si>
  <si>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</si>
  <si>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</si>
  <si>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</si>
  <si>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</si>
  <si>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</si>
  <si>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</si>
  <si>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</si>
  <si>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</si>
  <si>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</si>
  <si>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</si>
  <si>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</si>
  <si>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</si>
  <si>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</si>
  <si>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</si>
  <si>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</si>
  <si>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</si>
  <si>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</si>
  <si>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</si>
  <si>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</si>
  <si>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</si>
  <si>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</si>
  <si>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</si>
  <si>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</si>
  <si>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</si>
  <si>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</si>
  <si>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</si>
  <si>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</si>
  <si>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</si>
  <si>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</si>
  <si>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</si>
  <si>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</si>
  <si>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</si>
  <si>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</si>
  <si>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</si>
  <si>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</si>
  <si>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</si>
  <si>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</si>
  <si>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</si>
  <si>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</si>
  <si>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</si>
  <si>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</si>
  <si>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</si>
  <si>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</si>
  <si>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</si>
  <si>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</si>
  <si>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</si>
  <si>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</si>
  <si>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</si>
  <si>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</si>
  <si>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</si>
  <si>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</si>
  <si>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</si>
  <si>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</si>
  <si>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</si>
  <si>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</si>
  <si>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</si>
  <si>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</si>
  <si>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</si>
  <si>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</si>
  <si>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</si>
  <si>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</si>
  <si>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</si>
  <si>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</si>
  <si>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</si>
  <si>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</si>
  <si>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</si>
  <si>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</si>
  <si>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</si>
  <si>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</si>
  <si>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</si>
  <si>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</si>
  <si>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</si>
  <si>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</si>
  <si>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</si>
  <si>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</si>
  <si>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</si>
  <si>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</si>
  <si>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</si>
  <si>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</si>
  <si>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</si>
  <si>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</si>
  <si>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</si>
  <si>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</si>
  <si>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</si>
  <si>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</si>
  <si>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</si>
  <si>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</si>
  <si>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</si>
  <si>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</si>
  <si>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</si>
  <si>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</si>
  <si>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</si>
  <si>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</si>
  <si>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</si>
  <si>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</si>
  <si>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</si>
  <si>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</si>
  <si>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</si>
  <si>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</si>
  <si>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</si>
  <si>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</si>
  <si>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</si>
  <si>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</si>
  <si>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</si>
  <si>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</si>
  <si>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</si>
  <si>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</si>
  <si>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</si>
  <si>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</si>
  <si>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</si>
  <si>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</si>
  <si>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</si>
  <si>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</si>
  <si>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</si>
  <si>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</si>
  <si>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</si>
  <si>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</si>
  <si>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</si>
  <si>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</si>
  <si>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</si>
  <si>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</si>
  <si>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</si>
  <si>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</si>
  <si>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</si>
  <si>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</si>
  <si>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</si>
  <si>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</si>
  <si>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</si>
  <si>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</si>
  <si>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</si>
  <si>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</si>
  <si>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</si>
  <si>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</si>
  <si>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</si>
  <si>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</si>
  <si>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</si>
  <si>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</si>
  <si>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</si>
  <si>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</si>
  <si>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</si>
  <si>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</si>
  <si>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</si>
  <si>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</si>
  <si>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</si>
  <si>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</si>
  <si>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</si>
  <si>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</si>
  <si>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</si>
  <si>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</si>
  <si>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</si>
  <si>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</si>
  <si>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</si>
  <si>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</si>
  <si>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</si>
  <si>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</si>
  <si>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</si>
  <si>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</si>
  <si>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</si>
  <si>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</si>
  <si>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</si>
  <si>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</si>
  <si>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</si>
  <si>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</si>
  <si>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</si>
  <si>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</si>
  <si>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</si>
  <si>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</si>
  <si>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</si>
  <si>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</si>
  <si>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</si>
  <si>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</si>
  <si>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</si>
  <si>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</si>
  <si>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</si>
  <si>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</si>
  <si>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</si>
  <si>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</si>
  <si>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</si>
  <si>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</si>
  <si>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</si>
  <si>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</si>
  <si>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</si>
  <si>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</si>
  <si>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</si>
  <si>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</si>
  <si>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</si>
  <si>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</si>
  <si>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</si>
  <si>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</si>
  <si>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</si>
  <si>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</si>
  <si>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</si>
  <si>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</si>
  <si>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</si>
  <si>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</si>
  <si>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</si>
  <si>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</si>
  <si>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</si>
  <si>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</si>
  <si>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</si>
  <si>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</si>
  <si>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</si>
  <si>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</si>
  <si>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</si>
  <si>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</si>
  <si>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</si>
  <si>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</si>
  <si>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</si>
  <si>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</si>
  <si>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</si>
  <si>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</si>
  <si>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</si>
  <si>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</si>
  <si>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</si>
  <si>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</si>
  <si>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</si>
  <si>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</si>
  <si>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</si>
  <si>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</si>
  <si>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</si>
  <si>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</si>
  <si>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</si>
  <si>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</si>
  <si>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</si>
  <si>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</si>
  <si>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</si>
  <si>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</si>
  <si>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</si>
  <si>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</si>
  <si>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</si>
  <si>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</si>
  <si>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</si>
  <si>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</si>
  <si>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</si>
  <si>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</si>
  <si>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</si>
  <si>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</si>
  <si>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</si>
  <si>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</si>
  <si>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</si>
  <si>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</si>
  <si>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</si>
  <si>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</si>
  <si>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</si>
  <si>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</si>
  <si>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</si>
  <si>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</si>
  <si>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</si>
  <si>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</si>
  <si>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</si>
  <si>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</si>
  <si>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</si>
  <si>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</si>
  <si>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</si>
  <si>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</si>
  <si>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</si>
  <si>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</si>
  <si>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</si>
  <si>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</si>
  <si>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</si>
  <si>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</si>
  <si>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</si>
  <si>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</si>
  <si>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</si>
  <si>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</si>
  <si>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</si>
  <si>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</si>
  <si>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</si>
  <si>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</si>
  <si>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</si>
  <si>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</si>
  <si>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</si>
  <si>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</si>
  <si>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</si>
  <si>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</si>
  <si>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</si>
  <si>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</si>
  <si>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</si>
  <si>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</si>
  <si>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</si>
  <si>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</si>
  <si>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</si>
  <si>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</si>
  <si>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</si>
  <si>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</si>
  <si>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</si>
  <si>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</si>
  <si>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</si>
  <si>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</si>
  <si>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</si>
  <si>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</si>
  <si>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</si>
  <si>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</si>
  <si>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</si>
  <si>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</si>
  <si>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</si>
  <si>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</si>
  <si>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</si>
  <si>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</si>
  <si>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</si>
  <si>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</si>
  <si>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</si>
  <si>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</si>
  <si>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</si>
  <si>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</si>
  <si>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</si>
  <si>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</si>
  <si>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</si>
  <si>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</si>
  <si>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</si>
  <si>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</si>
  <si>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</si>
  <si>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</si>
  <si>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</si>
  <si>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</si>
  <si>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</si>
  <si>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</si>
  <si>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</si>
  <si>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</si>
  <si>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</si>
  <si>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</si>
  <si>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</si>
  <si>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</si>
  <si>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</si>
  <si>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</si>
  <si>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</si>
  <si>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</si>
  <si>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</si>
  <si>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</si>
  <si>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</si>
  <si>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</si>
  <si>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</si>
  <si>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</si>
  <si>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</si>
  <si>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</si>
  <si>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</si>
  <si>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</si>
  <si>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</si>
  <si>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</si>
  <si>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</si>
  <si>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</si>
  <si>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</si>
  <si>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</si>
  <si>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</si>
  <si>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</si>
  <si>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</si>
  <si>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</si>
  <si>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</si>
  <si>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</si>
  <si>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</si>
  <si>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</si>
  <si>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</si>
  <si>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</si>
  <si>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</si>
  <si>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</si>
  <si>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</si>
  <si>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</si>
  <si>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</si>
  <si>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</si>
  <si>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</si>
  <si>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</si>
  <si>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</si>
  <si>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</si>
  <si>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</si>
  <si>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</si>
  <si>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</si>
  <si>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</si>
  <si>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</si>
  <si>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</si>
  <si>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</si>
  <si>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</si>
  <si>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</si>
  <si>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</si>
  <si>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</si>
  <si>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</si>
  <si>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</si>
  <si>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</si>
  <si>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</si>
  <si>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</si>
  <si>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</si>
  <si>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</si>
  <si>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</si>
  <si>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</si>
  <si>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</si>
  <si>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</si>
  <si>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</si>
  <si>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</si>
  <si>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</si>
  <si>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</si>
  <si>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</si>
  <si>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</si>
  <si>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</si>
  <si>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</si>
  <si>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</si>
  <si>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</si>
  <si>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</si>
  <si>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</si>
  <si>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</si>
  <si>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</si>
  <si>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</si>
  <si>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</si>
  <si>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</si>
  <si>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</si>
  <si>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</si>
  <si>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</si>
  <si>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</si>
  <si>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</si>
  <si>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</si>
  <si>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</si>
  <si>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</si>
  <si>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</si>
  <si>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</si>
  <si>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</si>
  <si>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</si>
  <si>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</si>
  <si>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</si>
  <si>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</si>
  <si>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</si>
  <si>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</si>
  <si>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</si>
  <si>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</si>
  <si>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</si>
  <si>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</si>
  <si>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</si>
  <si>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</si>
  <si>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</si>
  <si>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</si>
  <si>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</si>
  <si>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</si>
  <si>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</si>
  <si>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</si>
  <si>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</si>
  <si>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</si>
  <si>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</si>
  <si>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</si>
  <si>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</si>
  <si>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</si>
  <si>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</si>
  <si>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</si>
  <si>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</si>
  <si>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</si>
  <si>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</si>
  <si>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</si>
  <si>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</si>
  <si>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</si>
  <si>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</si>
  <si>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</si>
  <si>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</si>
  <si>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</si>
  <si>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</si>
  <si>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</si>
  <si>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</si>
  <si>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</si>
  <si>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</si>
  <si>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</si>
  <si>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</si>
  <si>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</si>
  <si>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</si>
  <si>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</si>
  <si>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</si>
  <si>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</si>
  <si>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</si>
  <si>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</si>
  <si>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</si>
  <si>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</si>
  <si>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</si>
  <si>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</si>
  <si>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</si>
  <si>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</si>
  <si>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</si>
  <si>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</si>
  <si>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</si>
  <si>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</si>
  <si>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</si>
  <si>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</si>
  <si>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</si>
  <si>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</si>
  <si>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</si>
  <si>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</si>
  <si>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</si>
  <si>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</si>
  <si>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</si>
  <si>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</si>
  <si>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</si>
  <si>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</si>
  <si>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</si>
  <si>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</si>
  <si>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</si>
  <si>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</si>
  <si>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</si>
  <si>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</si>
  <si>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</si>
  <si>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</si>
  <si>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</si>
  <si>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</si>
  <si>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</si>
  <si>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</si>
  <si>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</si>
  <si>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</si>
  <si>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</si>
  <si>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</si>
  <si>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</si>
  <si>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</si>
  <si>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</si>
  <si>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</si>
  <si>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</si>
  <si>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</si>
  <si>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</si>
  <si>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</si>
  <si>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</si>
  <si>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</si>
  <si>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</si>
  <si>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</si>
  <si>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</si>
  <si>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</si>
  <si>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</si>
  <si>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</si>
  <si>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</si>
  <si>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</si>
  <si>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</si>
  <si>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</si>
  <si>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</si>
  <si>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</si>
  <si>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</si>
  <si>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</si>
  <si>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</si>
  <si>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</si>
  <si>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</si>
  <si>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</si>
  <si>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</si>
  <si>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</si>
  <si>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</si>
  <si>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</si>
  <si>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</si>
  <si>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</si>
  <si>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</si>
  <si>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</si>
  <si>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</si>
  <si>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</si>
  <si>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</si>
  <si>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</si>
  <si>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</si>
  <si>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</si>
  <si>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</si>
  <si>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</si>
  <si>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</si>
  <si>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</si>
  <si>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</si>
  <si>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</si>
  <si>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</si>
  <si>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</si>
  <si>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</si>
  <si>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</si>
  <si>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</si>
  <si>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</si>
  <si>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</si>
  <si>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</si>
  <si>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</si>
  <si>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</si>
  <si>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</si>
  <si>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</si>
  <si>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</si>
  <si>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</si>
  <si>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</si>
  <si>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</si>
  <si>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</si>
  <si>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</si>
  <si>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</si>
  <si>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</si>
  <si>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</si>
  <si>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</si>
  <si>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</si>
  <si>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</si>
  <si>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</si>
  <si>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</si>
  <si>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</si>
  <si>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</si>
  <si>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</si>
  <si>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</si>
  <si>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</si>
  <si>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</si>
  <si>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</si>
  <si>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</si>
  <si>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</si>
  <si>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</si>
  <si>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</si>
  <si>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</si>
  <si>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</si>
  <si>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</si>
  <si>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</si>
  <si>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</si>
  <si>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</si>
  <si>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</si>
  <si>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</si>
  <si>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</si>
  <si>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</si>
  <si>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</si>
  <si>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</si>
  <si>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</si>
  <si>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</si>
  <si>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</si>
  <si>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</si>
  <si>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</si>
  <si>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</si>
  <si>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</si>
  <si>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</si>
  <si>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</si>
  <si>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</si>
  <si>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</si>
  <si>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</si>
  <si>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</si>
  <si>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</si>
  <si>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</si>
  <si>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</si>
  <si>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</si>
  <si>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</si>
  <si>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</si>
  <si>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</si>
  <si>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</si>
  <si>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</si>
  <si>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</si>
  <si>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</si>
  <si>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</si>
  <si>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</si>
  <si>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</si>
  <si>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</si>
  <si>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</si>
  <si>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</si>
  <si>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</si>
  <si>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</si>
  <si>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</si>
  <si>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</si>
  <si>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</si>
  <si>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</si>
  <si>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</si>
  <si>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</si>
  <si>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</si>
  <si>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</si>
  <si>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</si>
  <si>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</si>
  <si>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</si>
  <si>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</si>
  <si>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</si>
  <si>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</si>
  <si>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</si>
  <si>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</si>
  <si>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</si>
  <si>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</si>
  <si>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</si>
  <si>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</si>
  <si>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</si>
  <si>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</si>
  <si>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</si>
  <si>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</si>
  <si>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</si>
  <si>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</si>
  <si>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</si>
  <si>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</si>
  <si>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</si>
  <si>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</si>
  <si>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</si>
  <si>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</si>
  <si>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</si>
  <si>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</si>
  <si>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</si>
  <si>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</si>
  <si>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</si>
  <si>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</si>
  <si>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</si>
  <si>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</si>
  <si>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</si>
  <si>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</si>
  <si>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</si>
  <si>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</si>
  <si>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</si>
  <si>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</si>
  <si>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</si>
  <si>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</si>
  <si>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</si>
  <si>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</si>
  <si>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</si>
  <si>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</si>
  <si>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</si>
  <si>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</si>
  <si>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</si>
  <si>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</si>
  <si>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</si>
  <si>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</si>
  <si>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</si>
  <si>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</si>
  <si>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</si>
  <si>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</si>
  <si>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</si>
  <si>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</si>
  <si>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</si>
  <si>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</si>
  <si>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</si>
  <si>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</si>
  <si>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</si>
  <si>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</si>
  <si>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</si>
  <si>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</si>
  <si>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</si>
  <si>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</si>
  <si>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</si>
  <si>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</si>
  <si>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</si>
  <si>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</si>
  <si>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</si>
  <si>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</si>
  <si>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</si>
  <si>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</si>
  <si>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</si>
  <si>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</si>
  <si>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</si>
  <si>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</si>
  <si>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</si>
  <si>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</si>
  <si>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</si>
  <si>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</si>
  <si>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</si>
  <si>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</si>
  <si>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</si>
  <si>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</si>
  <si>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</si>
  <si>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</si>
  <si>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</si>
  <si>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</si>
  <si>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</si>
  <si>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</si>
  <si>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</si>
  <si>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</si>
  <si>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</si>
  <si>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</si>
  <si>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</si>
  <si>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</si>
  <si>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</si>
  <si>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</si>
  <si>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</si>
  <si>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</si>
  <si>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</si>
  <si>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</si>
  <si>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</si>
  <si>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</si>
  <si>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</si>
  <si>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</si>
  <si>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</si>
  <si>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</si>
  <si>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</si>
  <si>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</si>
  <si>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</si>
  <si>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</si>
  <si>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</si>
  <si>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</si>
  <si>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</si>
  <si>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</si>
  <si>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</si>
  <si>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</si>
  <si>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</si>
  <si>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</si>
  <si>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</si>
  <si>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</si>
  <si>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</si>
  <si>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</si>
  <si>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</si>
  <si>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</si>
  <si>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</si>
  <si>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</si>
  <si>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</si>
  <si>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</si>
  <si>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</si>
  <si>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</si>
  <si>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</si>
  <si>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</si>
  <si>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</si>
  <si>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</si>
  <si>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</si>
  <si>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</si>
  <si>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</si>
  <si>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</si>
  <si>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</si>
  <si>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</si>
  <si>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</si>
  <si>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</si>
  <si>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</si>
  <si>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</si>
  <si>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</si>
  <si>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</si>
  <si>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</si>
  <si>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</si>
  <si>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</si>
  <si>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</si>
  <si>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</si>
  <si>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</si>
  <si>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</si>
  <si>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</si>
  <si>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</si>
  <si>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</si>
  <si>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</si>
  <si>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</si>
  <si>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</si>
  <si>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</si>
  <si>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</si>
  <si>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</si>
  <si>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</si>
  <si>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</si>
  <si>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</si>
  <si>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</si>
  <si>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</si>
  <si>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</si>
  <si>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</si>
  <si>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</si>
  <si>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</si>
  <si>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</si>
  <si>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</si>
  <si>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</si>
  <si>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</si>
  <si>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</si>
  <si>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</si>
  <si>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</si>
  <si>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</si>
  <si>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</si>
  <si>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</si>
  <si>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</si>
  <si>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</si>
  <si>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</si>
  <si>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</si>
  <si>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</si>
  <si>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</si>
  <si>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</si>
  <si>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</si>
  <si>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</si>
  <si>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</si>
  <si>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</si>
  <si>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</si>
  <si>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</si>
  <si>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</si>
  <si>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</si>
  <si>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</si>
  <si>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</si>
  <si>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</si>
  <si>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</si>
  <si>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</si>
  <si>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</si>
  <si>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</si>
  <si>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</si>
  <si>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</si>
  <si>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</si>
  <si>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</si>
  <si>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</si>
  <si>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</si>
  <si>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</si>
  <si>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</si>
  <si>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</si>
  <si>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</si>
  <si>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</si>
  <si>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</si>
  <si>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</si>
  <si>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</si>
  <si>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</si>
  <si>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</si>
  <si>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</si>
  <si>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</si>
  <si>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</si>
  <si>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</si>
  <si>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</si>
  <si>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</si>
  <si>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</si>
  <si>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</si>
  <si>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</si>
  <si>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</si>
  <si>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</si>
  <si>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</si>
  <si>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</si>
  <si>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</si>
  <si>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</si>
  <si>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</si>
  <si>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</si>
  <si>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</si>
  <si>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</si>
  <si>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</si>
  <si>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</si>
  <si>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</si>
  <si>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</si>
  <si>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</si>
  <si>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</si>
  <si>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</si>
  <si>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</si>
  <si>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</si>
  <si>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</si>
  <si>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</si>
  <si>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</si>
  <si>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</si>
  <si>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</si>
  <si>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</si>
  <si>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</si>
  <si>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</si>
  <si>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</si>
  <si>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</si>
  <si>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</si>
  <si>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</si>
  <si>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</si>
  <si>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</si>
  <si>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</si>
  <si>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</si>
  <si>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</si>
  <si>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</si>
  <si>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</si>
  <si>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</si>
  <si>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</si>
  <si>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</si>
  <si>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</si>
  <si>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</si>
  <si>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</si>
  <si>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</si>
  <si>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</si>
  <si>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</si>
  <si>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</si>
  <si>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</si>
  <si>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</si>
  <si>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</si>
  <si>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</si>
  <si>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</si>
  <si>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</si>
  <si>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</si>
  <si>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</si>
  <si>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</si>
  <si>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</si>
  <si>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</si>
  <si>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</si>
  <si>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</si>
  <si>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</si>
  <si>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</si>
  <si>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</si>
  <si>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</si>
  <si>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</si>
  <si>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</si>
  <si>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</si>
  <si>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</si>
  <si>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</si>
  <si>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</si>
  <si>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</si>
  <si>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</si>
  <si>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</si>
  <si>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</si>
  <si>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</si>
  <si>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</si>
  <si>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</si>
  <si>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</si>
  <si>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</si>
  <si>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</si>
  <si>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</si>
  <si>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</si>
  <si>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</si>
  <si>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</si>
  <si>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</si>
  <si>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</si>
  <si>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</si>
  <si>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</si>
  <si>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</si>
  <si>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</si>
  <si>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</si>
  <si>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</si>
  <si>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</si>
  <si>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</si>
  <si>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</si>
  <si>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</si>
  <si>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</si>
  <si>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</si>
  <si>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</si>
  <si>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</si>
  <si>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</si>
  <si>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</si>
  <si>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</si>
  <si>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</si>
  <si>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</si>
  <si>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</si>
  <si>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</si>
  <si>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</si>
  <si>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</si>
  <si>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</si>
  <si>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</si>
  <si>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</si>
  <si>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</si>
  <si>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</si>
  <si>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</si>
  <si>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</si>
  <si>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</si>
  <si>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</si>
  <si>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</si>
  <si>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</si>
  <si>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</si>
  <si>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</si>
  <si>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</si>
  <si>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</si>
  <si>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</si>
  <si>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</si>
  <si>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</si>
  <si>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</si>
  <si>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</si>
  <si>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</si>
  <si>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</si>
  <si>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</si>
  <si>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</si>
  <si>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</si>
  <si>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</si>
  <si>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</si>
  <si>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</si>
  <si>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</si>
  <si>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</si>
  <si>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</si>
  <si>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</si>
  <si>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</si>
  <si>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</si>
  <si>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</si>
  <si>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</si>
  <si>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</si>
  <si>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</si>
  <si>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</si>
  <si>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</si>
  <si>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</si>
  <si>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</si>
  <si>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</si>
  <si>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</si>
  <si>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</si>
  <si>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</si>
  <si>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</si>
  <si>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</si>
  <si>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</si>
  <si>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</si>
  <si>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</si>
  <si>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</si>
  <si>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</si>
  <si>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</si>
  <si>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</si>
  <si>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</si>
  <si>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</si>
  <si>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</si>
  <si>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</si>
  <si>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</si>
  <si>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</si>
  <si>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</si>
  <si>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</si>
  <si>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</si>
  <si>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</si>
  <si>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</si>
  <si>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</si>
  <si>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</si>
  <si>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</si>
  <si>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</si>
  <si>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</si>
  <si>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</si>
  <si>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</si>
  <si>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</si>
  <si>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</si>
  <si>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</si>
  <si>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</si>
  <si>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</si>
  <si>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</si>
  <si>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</si>
  <si>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</si>
  <si>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</si>
  <si>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</si>
  <si>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</si>
  <si>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</si>
  <si>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</si>
  <si>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</si>
  <si>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</si>
  <si>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</si>
  <si>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</si>
  <si>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</si>
  <si>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</si>
  <si>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</si>
  <si>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</si>
  <si>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</si>
  <si>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</si>
  <si>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</si>
  <si>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</si>
  <si>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</si>
  <si>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</si>
  <si>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</si>
  <si>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</si>
  <si>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</si>
  <si>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</si>
  <si>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</si>
  <si>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</si>
  <si>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</si>
  <si>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</si>
  <si>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</si>
  <si>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</si>
  <si>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</si>
  <si>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</si>
  <si>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</si>
  <si>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</si>
  <si>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</si>
  <si>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</si>
  <si>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</si>
  <si>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</si>
  <si>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</si>
  <si>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</si>
  <si>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</si>
  <si>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</si>
  <si>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</si>
  <si>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</si>
  <si>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</si>
  <si>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</si>
  <si>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</si>
  <si>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</si>
  <si>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</si>
  <si>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</si>
  <si>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</si>
  <si>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</si>
  <si>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</si>
  <si>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</si>
  <si>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</si>
  <si>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</si>
  <si>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</si>
  <si>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</si>
  <si>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</si>
  <si>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</si>
  <si>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</si>
  <si>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</si>
  <si>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</si>
  <si>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</si>
  <si>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</si>
  <si>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</si>
  <si>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</si>
  <si>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</si>
  <si>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</si>
  <si>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</si>
  <si>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</si>
  <si>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</si>
  <si>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</si>
  <si>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</si>
  <si>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</si>
  <si>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</si>
  <si>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</si>
  <si>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</si>
  <si>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</si>
  <si>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</si>
  <si>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</si>
  <si>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</si>
  <si>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</si>
  <si>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</si>
  <si>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</si>
  <si>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</si>
  <si>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</si>
  <si>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</si>
  <si>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</si>
  <si>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</si>
  <si>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</si>
  <si>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</si>
  <si>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</si>
  <si>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</si>
  <si>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</si>
  <si>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</si>
  <si>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</si>
  <si>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</si>
  <si>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</si>
  <si>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</si>
  <si>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</si>
  <si>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</si>
  <si>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</si>
  <si>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</si>
  <si>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</si>
  <si>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</si>
  <si>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</si>
  <si>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</si>
  <si>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</si>
  <si>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</si>
  <si>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</si>
  <si>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</si>
  <si>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</si>
  <si>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</si>
  <si>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</si>
  <si>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</si>
  <si>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</si>
  <si>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</si>
  <si>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</si>
  <si>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</si>
  <si>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</si>
  <si>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</si>
  <si>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</si>
  <si>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</si>
  <si>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</si>
  <si>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</si>
  <si>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</si>
  <si>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</si>
  <si>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</si>
  <si>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</si>
  <si>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</si>
  <si>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</si>
  <si>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</si>
  <si>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</si>
  <si>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</si>
  <si>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</si>
  <si>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</si>
  <si>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</si>
  <si>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</si>
  <si>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</si>
  <si>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</si>
  <si>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</si>
  <si>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</si>
  <si>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</si>
  <si>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</si>
  <si>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</si>
  <si>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</si>
  <si>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</si>
  <si>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</si>
  <si>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</si>
  <si>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</si>
  <si>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</si>
  <si>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</si>
  <si>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</si>
  <si>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</si>
  <si>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</si>
  <si>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</si>
  <si>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</si>
  <si>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</si>
  <si>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</si>
  <si>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</si>
  <si>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</si>
  <si>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</si>
  <si>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</si>
  <si>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</si>
  <si>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</si>
  <si>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</si>
  <si>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</si>
  <si>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</si>
  <si>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</si>
  <si>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</si>
  <si>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</si>
  <si>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</si>
  <si>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</si>
  <si>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</si>
  <si>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</si>
  <si>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</si>
  <si>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</si>
  <si>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</si>
  <si>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</si>
  <si>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</si>
  <si>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</si>
  <si>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</si>
  <si>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</si>
  <si>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</si>
  <si>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</si>
  <si>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</si>
  <si>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</si>
  <si>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</si>
  <si>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</si>
  <si>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</si>
  <si>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</si>
  <si>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</si>
  <si>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</si>
  <si>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</si>
  <si>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</si>
  <si>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</si>
  <si>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</si>
  <si>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</si>
  <si>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</si>
  <si>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</si>
  <si>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</si>
  <si>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</si>
  <si>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</si>
  <si>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</si>
  <si>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</si>
  <si>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</si>
  <si>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</si>
  <si>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</si>
  <si>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</si>
  <si>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</si>
  <si>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</si>
  <si>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</si>
  <si>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</si>
  <si>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</si>
  <si>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</si>
  <si>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</si>
  <si>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</si>
  <si>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</si>
  <si>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</si>
  <si>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</si>
  <si>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</si>
  <si>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</si>
  <si>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</si>
  <si>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</si>
  <si>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</si>
  <si>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</si>
  <si>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</si>
  <si>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</si>
  <si>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</si>
  <si>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</si>
  <si>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</si>
  <si>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</si>
  <si>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</si>
  <si>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</si>
  <si>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</si>
  <si>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</si>
  <si>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</si>
  <si>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</si>
  <si>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</si>
  <si>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</si>
  <si>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</si>
  <si>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</si>
  <si>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</si>
  <si>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</si>
  <si>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</si>
  <si>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</si>
  <si>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</si>
  <si>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</si>
  <si>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</si>
  <si>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</si>
  <si>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</si>
  <si>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</si>
  <si>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</si>
  <si>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</si>
  <si>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</si>
  <si>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</si>
  <si>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</si>
  <si>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</si>
  <si>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</si>
  <si>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</si>
  <si>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</si>
  <si>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</si>
  <si>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</si>
  <si>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</si>
  <si>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</si>
  <si>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</si>
  <si>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</si>
  <si>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</si>
  <si>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</si>
  <si>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</si>
  <si>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</si>
  <si>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</si>
  <si>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</si>
  <si>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</si>
  <si>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</si>
  <si>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</si>
  <si>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</si>
  <si>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</si>
  <si>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</si>
  <si>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</si>
  <si>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</si>
  <si>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</si>
  <si>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</si>
  <si>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</si>
  <si>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</si>
  <si>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</si>
  <si>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</si>
  <si>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</si>
  <si>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</si>
  <si>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</si>
  <si>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</si>
  <si>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</si>
  <si>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</si>
  <si>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</si>
  <si>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</si>
  <si>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</si>
  <si>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</si>
  <si>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</si>
  <si>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</si>
  <si>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</si>
  <si>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</si>
  <si>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</si>
  <si>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</si>
  <si>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</si>
  <si>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</si>
  <si>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</si>
  <si>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</si>
  <si>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</si>
  <si>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</si>
  <si>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</si>
  <si>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</si>
  <si>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</si>
  <si>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</si>
  <si>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</si>
  <si>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</si>
  <si>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</si>
  <si>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</si>
  <si>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</si>
  <si>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</si>
  <si>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</si>
  <si>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</si>
  <si>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</si>
  <si>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</si>
  <si>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</si>
  <si>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</si>
  <si>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</si>
  <si>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</si>
  <si>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</si>
  <si>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</si>
  <si>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</si>
  <si>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</si>
  <si>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</si>
  <si>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</si>
  <si>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</si>
  <si>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</si>
  <si>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</si>
  <si>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</si>
  <si>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</si>
  <si>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</si>
  <si>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</si>
  <si>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</si>
  <si>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</si>
  <si>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</si>
  <si>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</si>
  <si>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</si>
  <si>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</si>
  <si>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</si>
  <si>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</si>
  <si>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</si>
  <si>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</si>
  <si>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</si>
  <si>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</si>
  <si>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</si>
  <si>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</si>
  <si>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</si>
  <si>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</si>
  <si>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</si>
  <si>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</si>
  <si>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</si>
  <si>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</si>
  <si>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</si>
  <si>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</si>
  <si>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</si>
  <si>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</si>
  <si>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</si>
  <si>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</si>
  <si>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</si>
  <si>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</si>
  <si>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</si>
  <si>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</si>
  <si>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</si>
  <si>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</si>
  <si>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</si>
  <si>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</si>
  <si>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</si>
  <si>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</si>
  <si>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</si>
  <si>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</si>
  <si>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</si>
  <si>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</si>
  <si>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</si>
  <si>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</si>
  <si>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</si>
  <si>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</si>
  <si>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</si>
  <si>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</si>
  <si>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</si>
  <si>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</si>
  <si>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</si>
  <si>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</si>
  <si>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</si>
  <si>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</si>
  <si>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</si>
  <si>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</si>
  <si>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</si>
  <si>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</si>
  <si>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</si>
  <si>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</si>
  <si>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</si>
  <si>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</si>
  <si>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</si>
  <si>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</si>
  <si>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</si>
  <si>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</si>
  <si>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</si>
  <si>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</si>
  <si>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</si>
  <si>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</si>
  <si>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</si>
  <si>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</si>
  <si>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</si>
  <si>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</si>
  <si>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</si>
  <si>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</si>
  <si>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</si>
  <si>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</si>
  <si>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</si>
  <si>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</si>
  <si>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</si>
  <si>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</si>
  <si>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</si>
  <si>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</si>
  <si>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</si>
  <si>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</si>
  <si>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</si>
  <si>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</si>
  <si>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</si>
  <si>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</si>
  <si>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</si>
  <si>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</si>
  <si>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</si>
  <si>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</si>
  <si>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</si>
  <si>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</si>
  <si>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</si>
  <si>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</si>
  <si>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</si>
  <si>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</si>
  <si>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</si>
  <si>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</si>
  <si>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</si>
  <si>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</si>
  <si>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</si>
  <si>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</si>
  <si>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</si>
  <si>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</si>
  <si>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</si>
  <si>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</si>
  <si>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</si>
  <si>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</si>
  <si>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</si>
  <si>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</si>
  <si>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</si>
  <si>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</si>
  <si>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</si>
  <si>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</si>
  <si>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</si>
  <si>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</si>
  <si>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</si>
  <si>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</si>
  <si>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</si>
  <si>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</si>
  <si>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</si>
  <si>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</si>
  <si>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</si>
  <si>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</si>
  <si>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</si>
  <si>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</si>
  <si>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</si>
  <si>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</si>
  <si>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</si>
  <si>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</si>
  <si>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</si>
  <si>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</si>
  <si>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</si>
  <si>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</si>
  <si>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</si>
  <si>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</si>
  <si>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</si>
  <si>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</si>
  <si>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</si>
  <si>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</si>
  <si>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</si>
  <si>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</si>
  <si>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</si>
  <si>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</si>
  <si>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</si>
  <si>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</si>
  <si>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</si>
  <si>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</si>
  <si>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</si>
  <si>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</si>
  <si>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</si>
  <si>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</si>
  <si>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</si>
  <si>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</si>
  <si>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</si>
  <si>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</si>
  <si>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</si>
  <si>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</si>
  <si>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</si>
  <si>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</si>
  <si>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</si>
  <si>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</si>
  <si>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</si>
  <si>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</si>
  <si>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</si>
  <si>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</si>
  <si>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</si>
  <si>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</si>
  <si>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</si>
  <si>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</si>
  <si>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</si>
  <si>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</si>
  <si>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</si>
  <si>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</si>
  <si>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</si>
  <si>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</si>
  <si>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</si>
  <si>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</si>
  <si>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</si>
  <si>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</si>
  <si>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</si>
  <si>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</si>
  <si>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</si>
  <si>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</si>
  <si>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</si>
  <si>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</si>
  <si>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</si>
  <si>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</si>
  <si>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</si>
  <si>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</si>
  <si>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</si>
  <si>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</si>
  <si>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</si>
  <si>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</si>
  <si>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</si>
  <si>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</si>
  <si>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</si>
  <si>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</si>
  <si>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</si>
  <si>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</si>
  <si>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</si>
  <si>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</si>
  <si>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</si>
  <si>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</si>
  <si>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</si>
  <si>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</si>
  <si>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</si>
  <si>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</si>
  <si>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</si>
  <si>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</si>
  <si>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</si>
  <si>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</si>
  <si>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</si>
  <si>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</si>
  <si>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</si>
  <si>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</si>
  <si>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</si>
  <si>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</si>
  <si>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</si>
  <si>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</si>
  <si>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</si>
  <si>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</si>
  <si>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</si>
  <si>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</si>
  <si>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</si>
  <si>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</si>
  <si>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</si>
  <si>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</si>
  <si>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</si>
  <si>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</si>
  <si>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</si>
  <si>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</si>
  <si>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</si>
  <si>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</si>
  <si>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</si>
  <si>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</si>
  <si>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</si>
  <si>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</si>
  <si>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</si>
  <si>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</si>
  <si>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</si>
  <si>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</si>
  <si>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</si>
  <si>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</si>
  <si>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</si>
  <si>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</si>
  <si>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</si>
  <si>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</si>
  <si>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</si>
  <si>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</si>
  <si>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</si>
  <si>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</si>
  <si>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</si>
  <si>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</si>
  <si>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</si>
  <si>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</si>
  <si>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</si>
  <si>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</si>
  <si>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</si>
  <si>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</si>
  <si>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</si>
  <si>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</si>
  <si>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</si>
  <si>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</si>
  <si>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</si>
  <si>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</si>
  <si>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</si>
  <si>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</si>
  <si>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</si>
  <si>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</si>
  <si>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</si>
  <si>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</si>
  <si>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</si>
  <si>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</si>
  <si>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</si>
  <si>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</si>
  <si>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</si>
  <si>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</si>
  <si>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</si>
  <si>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</si>
  <si>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</si>
  <si>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</si>
  <si>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</si>
  <si>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</si>
  <si>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</si>
  <si>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</si>
  <si>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</si>
  <si>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</si>
  <si>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</si>
  <si>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</si>
  <si>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</si>
  <si>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</si>
  <si>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</si>
  <si>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</si>
  <si>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</si>
  <si>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</si>
  <si>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</si>
  <si>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</si>
  <si>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</si>
  <si>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</si>
  <si>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</si>
  <si>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</si>
  <si>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</si>
  <si>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</si>
  <si>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</si>
  <si>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</si>
  <si>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</si>
  <si>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</si>
  <si>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</si>
  <si>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</si>
  <si>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</si>
  <si>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</si>
  <si>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</si>
  <si>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</si>
  <si>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</si>
  <si>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</si>
  <si>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</si>
  <si>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</si>
  <si>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</si>
  <si>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</si>
  <si>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</si>
  <si>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</si>
  <si>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</si>
  <si>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</si>
  <si>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</si>
  <si>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</si>
  <si>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</si>
  <si>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</si>
  <si>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</si>
  <si>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</si>
  <si>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</si>
  <si>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</si>
  <si>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</si>
  <si>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</si>
  <si>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</si>
  <si>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</si>
  <si>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</si>
  <si>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</si>
  <si>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</si>
  <si>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</si>
  <si>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</si>
  <si>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</si>
  <si>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</si>
  <si>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</si>
  <si>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</si>
  <si>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</si>
  <si>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</si>
  <si>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</si>
  <si>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</si>
  <si>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</si>
  <si>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</si>
  <si>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</si>
  <si>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</si>
  <si>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</si>
  <si>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</si>
  <si>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</si>
  <si>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</si>
  <si>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</si>
  <si>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</si>
  <si>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</si>
  <si>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</si>
  <si>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</si>
  <si>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</si>
  <si>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</si>
  <si>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</si>
  <si>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</si>
  <si>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</si>
  <si>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</si>
  <si>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</si>
  <si>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</si>
  <si>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</si>
  <si>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</si>
  <si>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</si>
  <si>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</si>
  <si>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</si>
  <si>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</si>
  <si>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</si>
  <si>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</si>
  <si>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</si>
  <si>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</si>
  <si>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</si>
  <si>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</si>
  <si>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</si>
  <si>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</si>
  <si>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</si>
  <si>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</si>
  <si>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</si>
  <si>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</si>
  <si>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</si>
  <si>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</si>
  <si>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</si>
  <si>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</si>
  <si>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</si>
  <si>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</si>
  <si>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</si>
  <si>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</si>
  <si>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</si>
  <si>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</si>
  <si>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</si>
  <si>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</si>
  <si>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</si>
  <si>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</si>
  <si>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</si>
  <si>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</si>
  <si>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</si>
  <si>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</si>
  <si>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</si>
  <si>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</si>
  <si>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</si>
  <si>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</si>
  <si>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</si>
  <si>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</si>
  <si>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</si>
  <si>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</si>
  <si>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</si>
  <si>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</si>
  <si>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</si>
  <si>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</si>
  <si>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</si>
  <si>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</si>
  <si>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</si>
  <si>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</si>
  <si>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</si>
  <si>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</si>
  <si>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</si>
  <si>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</si>
  <si>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</si>
  <si>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</si>
  <si>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</si>
  <si>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</si>
  <si>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</si>
  <si>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</si>
  <si>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</si>
  <si>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</si>
  <si>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</si>
  <si>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</si>
  <si>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</si>
  <si>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</si>
  <si>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</si>
  <si>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</si>
  <si>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</si>
  <si>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</si>
  <si>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</si>
  <si>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</si>
  <si>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</si>
  <si>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</si>
  <si>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</si>
  <si>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</si>
  <si>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</si>
  <si>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</si>
  <si>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</si>
  <si>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</si>
  <si>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</si>
  <si>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</si>
  <si>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</si>
  <si>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</si>
  <si>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</si>
  <si>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</si>
  <si>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</si>
  <si>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</si>
  <si>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</si>
  <si>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</si>
  <si>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</si>
  <si>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</si>
  <si>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</si>
  <si>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</si>
  <si>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</si>
  <si>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</si>
  <si>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</si>
  <si>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</si>
  <si>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</si>
  <si>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</si>
  <si>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</si>
  <si>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</si>
  <si>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</si>
  <si>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</si>
  <si>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</si>
  <si>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</si>
  <si>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</si>
  <si>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</si>
  <si>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</si>
  <si>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</si>
  <si>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</si>
  <si>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</si>
  <si>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</si>
  <si>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</si>
  <si>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</si>
  <si>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</si>
  <si>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</si>
  <si>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</si>
  <si>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</si>
  <si>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</si>
  <si>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</si>
  <si>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</si>
  <si>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</si>
  <si>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</si>
  <si>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</si>
  <si>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</si>
  <si>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</si>
  <si>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</si>
  <si>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</si>
  <si>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</si>
  <si>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</si>
  <si>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</si>
  <si>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</si>
  <si>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</si>
  <si>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</si>
  <si>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</si>
  <si>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</si>
  <si>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</si>
  <si>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</si>
  <si>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</si>
  <si>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</si>
  <si>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</si>
  <si>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</si>
  <si>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</si>
  <si>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</si>
  <si>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</si>
  <si>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</si>
  <si>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</si>
  <si>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</si>
  <si>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</si>
  <si>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</si>
  <si>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</si>
  <si>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</si>
  <si>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</si>
  <si>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</si>
  <si>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</si>
  <si>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</si>
  <si>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</si>
  <si>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</si>
  <si>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</si>
  <si>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</si>
  <si>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</si>
  <si>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</si>
  <si>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</si>
  <si>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</si>
  <si>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</si>
  <si>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</si>
  <si>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</si>
  <si>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</si>
  <si>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</si>
  <si>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</si>
  <si>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</si>
  <si>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</si>
  <si>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</si>
  <si>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</si>
  <si>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</si>
  <si>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</si>
  <si>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</si>
  <si>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</si>
  <si>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</si>
  <si>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</si>
  <si>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</si>
  <si>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</si>
  <si>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</si>
  <si>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</si>
  <si>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</si>
  <si>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</si>
  <si>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</si>
  <si>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</si>
  <si>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</si>
  <si>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</si>
  <si>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</si>
  <si>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</si>
  <si>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</si>
  <si>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</si>
  <si>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</si>
  <si>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</si>
  <si>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</si>
  <si>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</si>
  <si>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</si>
  <si>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</si>
  <si>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</si>
  <si>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</si>
  <si>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</si>
  <si>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</si>
  <si>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</si>
  <si>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</si>
  <si>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</si>
  <si>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</si>
  <si>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</si>
  <si>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</si>
  <si>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</si>
  <si>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</si>
  <si>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</si>
  <si>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</si>
  <si>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</si>
  <si>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</si>
  <si>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</si>
  <si>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</si>
  <si>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</si>
  <si>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</si>
  <si>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</si>
  <si>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</si>
  <si>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</si>
  <si>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</si>
  <si>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</si>
  <si>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</si>
  <si>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</si>
  <si>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</si>
  <si>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</si>
  <si>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</si>
  <si>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</si>
  <si>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</si>
  <si>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</si>
  <si>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</si>
  <si>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</si>
  <si>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</si>
  <si>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</si>
  <si>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</si>
  <si>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</si>
  <si>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</si>
  <si>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</si>
  <si>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</si>
  <si>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</si>
  <si>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</si>
  <si>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</si>
  <si>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</si>
  <si>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</si>
  <si>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</si>
  <si>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</si>
  <si>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</si>
  <si>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</si>
  <si>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</si>
  <si>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</si>
  <si>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</si>
  <si>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</si>
  <si>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</si>
  <si>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</si>
  <si>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</si>
  <si>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</si>
  <si>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</si>
  <si>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</si>
  <si>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</si>
  <si>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</si>
  <si>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</si>
  <si>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</si>
  <si>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</si>
  <si>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</si>
  <si>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</si>
  <si>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</si>
  <si>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</si>
  <si>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</si>
  <si>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</si>
  <si>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</si>
  <si>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</si>
  <si>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</si>
  <si>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</si>
  <si>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</si>
  <si>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</si>
  <si>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</si>
  <si>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</si>
  <si>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</si>
  <si>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</si>
  <si>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</si>
  <si>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</si>
  <si>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</si>
  <si>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</si>
  <si>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</si>
  <si>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</si>
  <si>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</si>
  <si>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</si>
  <si>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</si>
  <si>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</si>
  <si>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</si>
  <si>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</si>
  <si>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</si>
  <si>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</si>
  <si>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</si>
  <si>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</si>
  <si>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</si>
  <si>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</si>
  <si>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</si>
  <si>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</si>
  <si>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</si>
  <si>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</si>
  <si>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</si>
  <si>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</si>
  <si>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</si>
  <si>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</si>
  <si>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</si>
  <si>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</si>
  <si>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</si>
  <si>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</si>
  <si>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</si>
  <si>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</si>
  <si>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</si>
  <si>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</si>
  <si>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</si>
  <si>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</si>
  <si>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</si>
  <si>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</si>
  <si>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</si>
  <si>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</si>
  <si>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</si>
  <si>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</si>
  <si>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</si>
  <si>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</si>
  <si>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</si>
  <si>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</si>
  <si>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</si>
  <si>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</si>
  <si>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</si>
  <si>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</si>
  <si>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</si>
  <si>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</si>
  <si>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</si>
  <si>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</si>
  <si>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</si>
  <si>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</si>
  <si>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</si>
  <si>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</si>
  <si>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</si>
  <si>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</si>
  <si>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</si>
  <si>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</si>
  <si>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</si>
  <si>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</si>
  <si>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</si>
  <si>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</si>
  <si>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</si>
  <si>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</si>
  <si>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</si>
  <si>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</si>
  <si>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</si>
  <si>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</si>
  <si>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</si>
  <si>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</si>
  <si>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</si>
  <si>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</si>
  <si>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</si>
  <si>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</si>
  <si>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</si>
  <si>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</si>
  <si>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</si>
  <si>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</si>
  <si>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</si>
  <si>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</si>
  <si>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</si>
  <si>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</si>
  <si>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</si>
  <si>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</si>
  <si>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</si>
  <si>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</si>
  <si>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</si>
  <si>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</si>
  <si>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</si>
  <si>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</si>
  <si>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</si>
  <si>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</si>
  <si>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</si>
  <si>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</si>
  <si>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</si>
  <si>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</si>
  <si>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</si>
  <si>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</si>
  <si>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</si>
  <si>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</si>
  <si>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</si>
  <si>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</si>
  <si>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</si>
  <si>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</si>
  <si>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</si>
  <si>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</si>
  <si>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</si>
  <si>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</si>
  <si>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</si>
  <si>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</si>
  <si>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</si>
  <si>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</si>
  <si>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</si>
  <si>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</si>
  <si>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</si>
  <si>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</si>
  <si>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</si>
  <si>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</si>
  <si>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</si>
  <si>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</si>
  <si>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</si>
  <si>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</si>
  <si>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</si>
  <si>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</si>
  <si>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</si>
  <si>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</si>
  <si>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</si>
  <si>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</si>
  <si>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</si>
  <si>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</si>
  <si>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</si>
  <si>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</si>
  <si>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</si>
  <si>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</si>
  <si>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</si>
  <si>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</si>
  <si>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</si>
  <si>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</si>
  <si>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</si>
  <si>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</si>
  <si>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</si>
  <si>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</si>
  <si>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</si>
  <si>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</si>
  <si>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</si>
  <si>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</si>
  <si>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</si>
  <si>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</si>
  <si>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</si>
  <si>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</si>
  <si>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</si>
  <si>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</si>
  <si>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</si>
  <si>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</si>
  <si>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</si>
  <si>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</si>
  <si>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</si>
  <si>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</si>
  <si>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</si>
  <si>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</si>
  <si>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</si>
  <si>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</si>
  <si>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</si>
  <si>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</si>
  <si>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</si>
  <si>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</si>
  <si>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</si>
  <si>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</si>
  <si>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</si>
  <si>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</si>
  <si>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</si>
  <si>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</si>
  <si>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</si>
  <si>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</si>
  <si>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</si>
  <si>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</si>
  <si>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</si>
  <si>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</si>
  <si>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</si>
  <si>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</si>
  <si>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</si>
  <si>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</si>
  <si>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</si>
  <si>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</si>
  <si>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</si>
  <si>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</si>
  <si>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</si>
  <si>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</si>
  <si>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</si>
  <si>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</si>
  <si>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</si>
  <si>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</si>
  <si>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</si>
  <si>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</si>
  <si>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</si>
  <si>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</si>
  <si>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</si>
  <si>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</si>
  <si>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</si>
  <si>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</si>
  <si>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</si>
  <si>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</si>
  <si>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</si>
  <si>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</si>
  <si>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</si>
  <si>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</si>
  <si>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</si>
  <si>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</si>
  <si>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</si>
  <si>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</si>
  <si>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</si>
  <si>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</si>
  <si>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</si>
  <si>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</si>
  <si>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</si>
  <si>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</si>
  <si>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</si>
  <si>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</si>
  <si>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</si>
  <si>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</si>
  <si>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</si>
  <si>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</si>
  <si>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</si>
  <si>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</si>
  <si>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</si>
  <si>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</si>
  <si>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</si>
  <si>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</si>
  <si>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</si>
  <si>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</si>
  <si>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</si>
  <si>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</si>
  <si>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</si>
  <si>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</si>
  <si>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</si>
  <si>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</si>
  <si>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</si>
  <si>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</si>
  <si>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</si>
  <si>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</si>
  <si>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</si>
  <si>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</si>
  <si>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</si>
  <si>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</si>
  <si>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</si>
  <si>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</si>
  <si>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</si>
  <si>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</si>
  <si>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</si>
  <si>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</si>
  <si>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</si>
  <si>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</si>
  <si>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</si>
  <si>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</si>
  <si>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</si>
  <si>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</si>
  <si>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</si>
  <si>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</si>
  <si>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</si>
  <si>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</si>
  <si>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</si>
  <si>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</si>
  <si>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</si>
  <si>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</si>
  <si>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</si>
  <si>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</si>
  <si>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</si>
  <si>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</si>
  <si>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</si>
  <si>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</si>
  <si>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</si>
  <si>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</si>
  <si>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</si>
  <si>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</si>
  <si>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</si>
  <si>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</si>
  <si>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</si>
  <si>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</si>
  <si>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</si>
  <si>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</si>
  <si>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</si>
  <si>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</si>
  <si>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</si>
  <si>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</si>
  <si>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</si>
  <si>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</si>
  <si>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</si>
  <si>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</si>
  <si>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</si>
  <si>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</si>
  <si>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</si>
  <si>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</si>
  <si>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</si>
  <si>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</si>
  <si>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</si>
  <si>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</si>
  <si>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</si>
  <si>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</si>
  <si>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</si>
  <si>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</si>
  <si>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</si>
  <si>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</si>
  <si>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</si>
  <si>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</si>
  <si>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</si>
  <si>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</si>
  <si>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</si>
  <si>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</si>
  <si>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</si>
  <si>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</si>
  <si>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</si>
  <si>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</si>
  <si>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</si>
  <si>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</si>
  <si>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</si>
  <si>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</si>
  <si>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</si>
  <si>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</si>
  <si>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</si>
  <si>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</si>
  <si>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</si>
  <si>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</si>
  <si>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</si>
  <si>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</si>
  <si>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</si>
  <si>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</si>
  <si>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</si>
  <si>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</si>
  <si>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</si>
  <si>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</si>
  <si>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</si>
  <si>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</si>
  <si>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</si>
  <si>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</si>
  <si>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</si>
  <si>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</si>
  <si>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</si>
  <si>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</si>
  <si>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</si>
  <si>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</si>
  <si>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</si>
  <si>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</si>
  <si>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</si>
  <si>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</si>
  <si>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</si>
  <si>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</si>
  <si>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</si>
  <si>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</si>
  <si>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</si>
  <si>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</si>
  <si>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</si>
  <si>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</si>
  <si>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</si>
  <si>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</si>
  <si>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</si>
  <si>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</si>
  <si>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</si>
  <si>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</si>
  <si>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</si>
  <si>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</si>
  <si>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</si>
  <si>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</si>
  <si>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</si>
  <si>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</si>
  <si>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</si>
  <si>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</si>
  <si>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</si>
  <si>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</si>
  <si>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</si>
  <si>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</si>
  <si>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</si>
  <si>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</si>
  <si>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</si>
  <si>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</si>
  <si>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</si>
  <si>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</si>
  <si>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</si>
  <si>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</si>
  <si>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</si>
  <si>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</si>
  <si>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</si>
  <si>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</si>
  <si>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</si>
  <si>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</si>
  <si>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</si>
  <si>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</si>
  <si>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</si>
  <si>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</si>
  <si>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</si>
  <si>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</si>
  <si>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</si>
  <si>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</si>
  <si>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</si>
  <si>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</si>
  <si>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</si>
  <si>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</si>
  <si>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</si>
  <si>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</si>
  <si>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</si>
  <si>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</si>
  <si>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</si>
  <si>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</si>
  <si>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</si>
  <si>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</si>
  <si>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</si>
  <si>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</si>
  <si>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</si>
  <si>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</si>
  <si>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</si>
  <si>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</si>
  <si>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</si>
  <si>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</si>
  <si>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</si>
  <si>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</si>
  <si>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</si>
  <si>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</si>
  <si>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</si>
  <si>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</si>
  <si>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</si>
  <si>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</si>
  <si>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</si>
  <si>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</si>
  <si>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</si>
  <si>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</si>
  <si>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</si>
  <si>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</si>
  <si>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</si>
  <si>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</si>
  <si>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</si>
  <si>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</si>
  <si>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</si>
  <si>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</si>
  <si>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</si>
  <si>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</si>
  <si>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</si>
  <si>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</si>
  <si>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</si>
  <si>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</si>
  <si>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</si>
  <si>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</si>
  <si>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</si>
  <si>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</si>
  <si>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</si>
  <si>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</si>
  <si>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</si>
  <si>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</si>
  <si>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</si>
  <si>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</si>
  <si>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</si>
  <si>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</si>
  <si>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</si>
  <si>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</si>
  <si>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</si>
  <si>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</si>
  <si>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</si>
  <si>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</si>
  <si>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</si>
  <si>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</si>
  <si>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</si>
  <si>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</si>
  <si>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</si>
  <si>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</si>
  <si>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</si>
  <si>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</si>
  <si>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</si>
  <si>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</si>
  <si>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</si>
  <si>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</si>
  <si>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</si>
  <si>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</si>
  <si>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</si>
  <si>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</si>
  <si>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</si>
  <si>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</si>
  <si>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</si>
  <si>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</si>
  <si>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</si>
  <si>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</si>
  <si>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</si>
  <si>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</si>
  <si>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</si>
  <si>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</si>
  <si>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</si>
  <si>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</si>
  <si>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</si>
  <si>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</si>
  <si>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</si>
  <si>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</si>
  <si>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</si>
  <si>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</si>
  <si>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</si>
  <si>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</si>
  <si>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</si>
  <si>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</si>
  <si>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</si>
  <si>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</si>
  <si>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</si>
  <si>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</si>
  <si>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</si>
  <si>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</si>
  <si>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</si>
  <si>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</si>
  <si>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</si>
  <si>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</si>
  <si>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</si>
  <si>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</si>
  <si>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</si>
  <si>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</si>
  <si>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</si>
  <si>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</si>
  <si>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</si>
  <si>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</si>
  <si>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</si>
  <si>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</si>
  <si>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</si>
  <si>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</si>
  <si>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</si>
  <si>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</si>
  <si>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</si>
  <si>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</si>
  <si>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</si>
  <si>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</si>
  <si>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</si>
  <si>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</si>
  <si>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</si>
  <si>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</si>
  <si>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</si>
  <si>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</si>
  <si>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</si>
  <si>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</si>
  <si>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</si>
  <si>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</si>
  <si>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</si>
  <si>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</si>
  <si>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</si>
  <si>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</si>
  <si>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</si>
  <si>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</si>
  <si>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</si>
  <si>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</si>
  <si>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</si>
  <si>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</si>
  <si>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</si>
  <si>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</si>
  <si>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</si>
  <si>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</si>
  <si>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</si>
  <si>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</si>
  <si>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</si>
  <si>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</si>
  <si>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</si>
  <si>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</si>
  <si>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</si>
  <si>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</si>
  <si>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</si>
  <si>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</si>
  <si>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</si>
  <si>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</si>
  <si>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</si>
  <si>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</si>
  <si>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</si>
  <si>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</si>
  <si>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</si>
  <si>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</si>
  <si>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</si>
  <si>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</si>
  <si>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</si>
  <si>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</si>
  <si>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</si>
  <si>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</si>
  <si>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</si>
  <si>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</si>
  <si>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</si>
  <si>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</si>
  <si>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</si>
  <si>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</si>
  <si>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</si>
  <si>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</si>
  <si>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</si>
  <si>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</si>
  <si>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</si>
  <si>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</si>
  <si>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</si>
  <si>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</si>
  <si>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</si>
  <si>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</si>
  <si>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</si>
  <si>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</si>
  <si>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</si>
  <si>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</si>
  <si>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</si>
  <si>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</si>
  <si>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</si>
  <si>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</si>
  <si>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</si>
  <si>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</si>
  <si>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</si>
  <si>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</si>
  <si>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</si>
  <si>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</si>
  <si>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</si>
  <si>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</si>
  <si>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</si>
  <si>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</si>
  <si>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</si>
  <si>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</si>
  <si>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</si>
  <si>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</si>
  <si>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</si>
  <si>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</si>
  <si>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</si>
  <si>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</si>
  <si>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</si>
  <si>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</si>
  <si>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</si>
  <si>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</si>
  <si>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</si>
  <si>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</si>
  <si>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</si>
  <si>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</si>
  <si>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</si>
  <si>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</si>
  <si>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</si>
  <si>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</si>
  <si>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</si>
  <si>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</si>
  <si>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</si>
  <si>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</si>
  <si>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</si>
  <si>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</si>
  <si>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</si>
  <si>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</si>
  <si>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</si>
  <si>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</si>
  <si>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</si>
  <si>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</si>
  <si>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</si>
  <si>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</si>
  <si>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</si>
  <si>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</si>
  <si>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</si>
  <si>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</si>
  <si>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</si>
  <si>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</si>
  <si>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</si>
  <si>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</si>
  <si>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</si>
  <si>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</si>
  <si>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</si>
  <si>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</si>
  <si>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</si>
  <si>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</si>
  <si>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</si>
  <si>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</si>
  <si>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</si>
  <si>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</si>
  <si>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</si>
  <si>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</si>
  <si>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</si>
  <si>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</si>
  <si>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</si>
  <si>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</si>
  <si>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</si>
  <si>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</si>
  <si>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</si>
  <si>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</si>
  <si>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</si>
  <si>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</si>
  <si>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</si>
  <si>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</si>
  <si>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</si>
  <si>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</si>
  <si>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</si>
  <si>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</si>
  <si>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</si>
  <si>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</si>
  <si>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</si>
  <si>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</si>
  <si>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</si>
  <si>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</si>
  <si>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</si>
  <si>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</si>
  <si>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</si>
  <si>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</si>
  <si>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</si>
  <si>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</si>
  <si>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</si>
  <si>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</si>
  <si>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</si>
  <si>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</si>
  <si>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</si>
  <si>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</si>
  <si>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</si>
  <si>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</si>
  <si>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</si>
  <si>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</si>
  <si>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</si>
  <si>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</si>
  <si>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</si>
  <si>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</si>
  <si>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</si>
  <si>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</si>
  <si>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</si>
  <si>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</si>
  <si>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</si>
  <si>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</si>
  <si>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</si>
  <si>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</si>
  <si>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</si>
  <si>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</si>
  <si>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</si>
  <si>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</si>
  <si>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</si>
  <si>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</si>
  <si>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</si>
  <si>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</si>
  <si>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</si>
  <si>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</si>
  <si>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</si>
  <si>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</si>
  <si>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</si>
  <si>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</si>
  <si>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</si>
  <si>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</si>
  <si>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</si>
  <si>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</si>
  <si>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</si>
  <si>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</si>
  <si>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</si>
  <si>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</si>
  <si>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</si>
  <si>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</si>
  <si>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</si>
  <si>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</si>
  <si>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</si>
  <si>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</si>
  <si>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</si>
  <si>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</si>
  <si>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</si>
  <si>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</si>
  <si>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</si>
  <si>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</si>
  <si>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</si>
  <si>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</si>
  <si>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</si>
  <si>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</si>
  <si>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</si>
  <si>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</si>
  <si>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</si>
  <si>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</si>
  <si>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</si>
  <si>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</si>
  <si>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</si>
  <si>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</si>
  <si>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</si>
  <si>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</si>
  <si>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</si>
  <si>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</si>
  <si>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</si>
  <si>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</si>
  <si>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</si>
  <si>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</si>
  <si>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</si>
  <si>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</si>
  <si>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</si>
  <si>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</si>
  <si>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</si>
  <si>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</si>
  <si>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</si>
  <si>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</si>
  <si>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</si>
  <si>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</si>
  <si>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</si>
  <si>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</si>
  <si>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</si>
  <si>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</si>
  <si>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</si>
  <si>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</si>
  <si>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</si>
  <si>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</si>
  <si>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</si>
  <si>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</si>
  <si>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</si>
  <si>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</si>
  <si>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</si>
  <si>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</si>
  <si>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</si>
  <si>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</si>
  <si>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</si>
  <si>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</si>
  <si>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</si>
  <si>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</si>
  <si>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</si>
  <si>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</si>
  <si>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</si>
  <si>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</si>
  <si>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</si>
  <si>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</si>
  <si>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</si>
  <si>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</si>
  <si>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</si>
  <si>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</si>
  <si>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</si>
  <si>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</si>
  <si>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</si>
  <si>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</si>
  <si>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</si>
  <si>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</si>
  <si>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</si>
  <si>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</si>
  <si>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</si>
  <si>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</si>
  <si>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</si>
  <si>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</si>
  <si>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</si>
  <si>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</si>
  <si>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</si>
  <si>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</si>
  <si>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</si>
  <si>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</si>
  <si>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</si>
  <si>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</si>
  <si>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</si>
  <si>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</si>
  <si>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</si>
  <si>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</si>
  <si>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</si>
  <si>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</si>
  <si>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</si>
  <si>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</si>
  <si>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</si>
  <si>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</si>
  <si>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</si>
  <si>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</si>
  <si>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</si>
  <si>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</si>
  <si>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</si>
  <si>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</si>
  <si>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</si>
  <si>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</si>
  <si>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</si>
  <si>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</si>
  <si>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</si>
  <si>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</si>
  <si>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</si>
  <si>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</si>
  <si>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</si>
  <si>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</si>
  <si>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</si>
  <si>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</si>
  <si>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</si>
  <si>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</si>
  <si>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</si>
  <si>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</si>
  <si>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</si>
  <si>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</si>
  <si>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</si>
  <si>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</si>
  <si>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</si>
  <si>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</si>
  <si>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</si>
  <si>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</si>
  <si>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</si>
  <si>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</si>
  <si>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</si>
  <si>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</si>
  <si>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</si>
  <si>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</si>
  <si>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</si>
  <si>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</si>
  <si>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</si>
  <si>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</si>
  <si>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</si>
  <si>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</si>
  <si>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</si>
  <si>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</si>
  <si>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</si>
  <si>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</si>
  <si>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</si>
  <si>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</si>
  <si>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</si>
  <si>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</si>
  <si>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</si>
  <si>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</si>
  <si>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</si>
  <si>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</si>
  <si>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</si>
  <si>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</si>
  <si>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</si>
  <si>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</si>
  <si>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</si>
  <si>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</si>
  <si>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</si>
  <si>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</si>
  <si>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</si>
  <si>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</si>
  <si>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</si>
  <si>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</si>
  <si>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</si>
  <si>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</si>
  <si>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</si>
  <si>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</si>
  <si>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</si>
  <si>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</si>
  <si>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</si>
  <si>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</si>
  <si>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</si>
  <si>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</si>
  <si>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</si>
  <si>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</si>
  <si>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</si>
  <si>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</si>
  <si>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</si>
  <si>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</si>
  <si>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</si>
  <si>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</si>
  <si>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</si>
  <si>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</si>
  <si>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</si>
  <si>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</si>
  <si>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</si>
  <si>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</si>
  <si>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</si>
  <si>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</si>
  <si>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</si>
  <si>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</si>
  <si>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</si>
  <si>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</si>
  <si>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</si>
  <si>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</si>
  <si>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</si>
  <si>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</si>
  <si>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</si>
  <si>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</si>
  <si>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</si>
  <si>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</si>
  <si>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</si>
  <si>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</si>
  <si>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</si>
  <si>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</si>
  <si>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</si>
  <si>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</si>
  <si>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</si>
  <si>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</si>
  <si>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</si>
  <si>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</si>
  <si>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</si>
  <si>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</si>
  <si>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</si>
  <si>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</si>
  <si>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</si>
  <si>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</si>
  <si>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</si>
  <si>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</si>
  <si>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</si>
  <si>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</si>
  <si>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</si>
  <si>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</si>
  <si>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</si>
  <si>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</si>
  <si>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</si>
  <si>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</si>
  <si>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</si>
  <si>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</si>
  <si>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</si>
  <si>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</si>
  <si>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</si>
  <si>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</si>
  <si>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</si>
  <si>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</si>
  <si>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</si>
  <si>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</si>
  <si>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</si>
  <si>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</si>
  <si>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</si>
  <si>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</si>
  <si>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</si>
  <si>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</si>
  <si>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</si>
  <si>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</si>
  <si>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</si>
  <si>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</si>
  <si>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</si>
  <si>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</si>
  <si>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</si>
  <si>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</si>
  <si>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</si>
  <si>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</si>
  <si>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</si>
  <si>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</si>
  <si>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</si>
  <si>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</si>
  <si>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</si>
  <si>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</si>
  <si>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</si>
  <si>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</si>
  <si>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</si>
  <si>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</si>
  <si>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</si>
  <si>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</si>
  <si>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</si>
  <si>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</si>
  <si>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</si>
  <si>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</si>
  <si>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</si>
  <si>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</si>
  <si>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</si>
  <si>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</si>
  <si>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</si>
  <si>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</si>
  <si>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</si>
  <si>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</si>
  <si>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</si>
  <si>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</si>
  <si>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</si>
  <si>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</si>
  <si>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</si>
  <si>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</si>
  <si>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</si>
  <si>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</si>
  <si>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</si>
  <si>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</si>
  <si>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</si>
  <si>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</si>
  <si>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</si>
  <si>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</si>
  <si>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</si>
  <si>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</si>
  <si>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</si>
  <si>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</si>
  <si>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</si>
  <si>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</si>
  <si>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</si>
  <si>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</si>
  <si>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</si>
  <si>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</si>
  <si>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</si>
  <si>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</si>
  <si>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</si>
  <si>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</si>
  <si>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</si>
  <si>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</si>
  <si>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</si>
  <si>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</si>
  <si>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</si>
  <si>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</si>
  <si>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</si>
  <si>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</si>
  <si>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</si>
  <si>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</si>
  <si>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</si>
  <si>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</si>
  <si>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</si>
  <si>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</si>
  <si>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</si>
  <si>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</si>
  <si>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</si>
  <si>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</si>
  <si>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</si>
  <si>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</si>
  <si>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</si>
  <si>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</si>
  <si>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</si>
  <si>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</si>
  <si>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</si>
  <si>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</si>
  <si>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</si>
  <si>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</si>
  <si>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</si>
  <si>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</si>
  <si>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</si>
  <si>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</si>
  <si>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</si>
  <si>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</si>
  <si>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</si>
  <si>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</si>
  <si>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</si>
  <si>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</si>
  <si>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</si>
  <si>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</si>
  <si>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</si>
  <si>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</si>
  <si>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</si>
  <si>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</si>
  <si>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</si>
  <si>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</si>
  <si>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</si>
  <si>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</si>
  <si>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</si>
  <si>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</si>
  <si>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</si>
  <si>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</si>
  <si>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</si>
  <si>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</si>
  <si>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</si>
  <si>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</si>
  <si>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</si>
  <si>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</si>
  <si>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</si>
  <si>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</si>
  <si>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</si>
  <si>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</si>
  <si>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</si>
  <si>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</si>
  <si>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</si>
  <si>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</si>
  <si>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</si>
  <si>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</si>
  <si>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</si>
  <si>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</si>
  <si>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</si>
  <si>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</si>
  <si>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</si>
  <si>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</si>
  <si>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</si>
  <si>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</si>
  <si>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</si>
  <si>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</si>
  <si>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</si>
  <si>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</si>
  <si>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</si>
  <si>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</si>
  <si>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</si>
  <si>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</si>
  <si>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</si>
  <si>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</si>
  <si>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</si>
  <si>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</si>
  <si>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</si>
  <si>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</si>
  <si>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</si>
  <si>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</si>
  <si>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</si>
  <si>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</si>
  <si>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</si>
  <si>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</si>
  <si>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</si>
  <si>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</si>
  <si>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</si>
  <si>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</si>
  <si>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</si>
  <si>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</si>
  <si>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</si>
  <si>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</si>
  <si>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</si>
  <si>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</si>
  <si>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</si>
  <si>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</si>
  <si>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</si>
  <si>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</si>
  <si>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</si>
  <si>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</si>
  <si>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</si>
  <si>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</si>
  <si>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</si>
  <si>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</si>
  <si>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</si>
  <si>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</si>
  <si>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</si>
  <si>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</si>
  <si>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</si>
  <si>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</si>
  <si>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</si>
  <si>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</si>
  <si>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</si>
  <si>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</si>
  <si>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</si>
  <si>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</si>
  <si>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</si>
  <si>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</si>
  <si>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</si>
  <si>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</si>
  <si>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</si>
  <si>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</si>
  <si>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</si>
  <si>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</si>
  <si>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</si>
  <si>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</si>
  <si>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</si>
  <si>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</si>
  <si>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</si>
  <si>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</si>
  <si>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</si>
  <si>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</si>
  <si>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</si>
  <si>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</si>
  <si>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</si>
  <si>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</si>
  <si>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</si>
  <si>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</si>
  <si>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</si>
  <si>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</si>
  <si>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</si>
  <si>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</si>
  <si>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</si>
  <si>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</si>
  <si>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</si>
  <si>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</si>
  <si>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</si>
  <si>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</si>
  <si>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</si>
  <si>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</si>
  <si>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</si>
  <si>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</si>
  <si>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</si>
  <si>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</si>
  <si>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</si>
  <si>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</si>
  <si>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</si>
  <si>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</si>
  <si>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</si>
  <si>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</si>
  <si>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</si>
  <si>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</si>
  <si>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</si>
  <si>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</si>
  <si>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</si>
  <si>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</si>
  <si>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</si>
  <si>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</si>
  <si>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</si>
  <si>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</si>
  <si>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</si>
  <si>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</si>
  <si>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</si>
  <si>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</si>
  <si>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</si>
  <si>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</si>
  <si>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</si>
  <si>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</si>
  <si>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</si>
  <si>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</si>
  <si>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</si>
  <si>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</si>
  <si>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</si>
  <si>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</si>
  <si>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</si>
  <si>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</si>
  <si>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</si>
  <si>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</si>
  <si>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</si>
  <si>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</si>
  <si>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</si>
  <si>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</si>
  <si>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</si>
  <si>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</si>
  <si>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</si>
  <si>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</si>
  <si>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</si>
  <si>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</si>
  <si>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</si>
  <si>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</si>
  <si>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</si>
  <si>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</si>
  <si>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</si>
  <si>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</si>
  <si>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</si>
  <si>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</si>
  <si>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</si>
  <si>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</si>
  <si>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</si>
  <si>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</si>
  <si>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</si>
  <si>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</si>
  <si>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</si>
  <si>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</si>
  <si>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</si>
  <si>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</si>
  <si>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</si>
  <si>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</si>
  <si>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</si>
  <si>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</si>
  <si>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</si>
  <si>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</si>
  <si>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</si>
  <si>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</si>
  <si>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</si>
  <si>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</si>
  <si>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</si>
  <si>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</si>
  <si>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</si>
  <si>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</si>
  <si>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</si>
  <si>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</si>
  <si>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</si>
  <si>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</si>
  <si>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</si>
  <si>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</si>
  <si>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</si>
  <si>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</si>
  <si>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</si>
  <si>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</si>
  <si>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</si>
  <si>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</si>
  <si>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</si>
  <si>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</si>
  <si>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</si>
  <si>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</si>
  <si>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</si>
  <si>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</si>
  <si>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</si>
  <si>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</si>
  <si>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</si>
  <si>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</si>
  <si>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</si>
  <si>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</si>
  <si>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</si>
  <si>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</si>
  <si>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</si>
  <si>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</si>
  <si>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</si>
  <si>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</si>
  <si>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</si>
  <si>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</si>
  <si>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</si>
  <si>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</si>
  <si>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</si>
  <si>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</si>
  <si>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</si>
  <si>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</si>
  <si>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</si>
  <si>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</si>
  <si>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</si>
  <si>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</si>
  <si>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</si>
  <si>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</si>
  <si>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</si>
  <si>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</si>
  <si>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</si>
  <si>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</si>
  <si>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</si>
  <si>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</si>
  <si>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</si>
  <si>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</si>
  <si>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</si>
  <si>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</si>
  <si>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</si>
  <si>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</si>
  <si>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</si>
  <si>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</si>
  <si>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</si>
  <si>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</si>
  <si>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</si>
  <si>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</si>
  <si>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</si>
  <si>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</si>
  <si>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</si>
  <si>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</si>
  <si>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</si>
  <si>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</si>
  <si>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</si>
  <si>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</si>
  <si>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</si>
  <si>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</si>
  <si>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</si>
  <si>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</si>
  <si>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</si>
  <si>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</si>
  <si>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</si>
  <si>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</si>
  <si>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</si>
  <si>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</si>
  <si>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</si>
  <si>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</si>
  <si>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</si>
  <si>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</si>
  <si>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</si>
  <si>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</si>
  <si>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</si>
  <si>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</si>
  <si>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</si>
  <si>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</si>
  <si>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</si>
  <si>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</si>
  <si>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</si>
  <si>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</si>
  <si>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</si>
  <si>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</si>
  <si>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</si>
  <si>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</si>
  <si>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</si>
  <si>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</si>
  <si>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</si>
  <si>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</si>
  <si>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</si>
  <si>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</si>
  <si>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</si>
  <si>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</si>
  <si>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</si>
  <si>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</si>
  <si>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</si>
  <si>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</si>
  <si>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</si>
  <si>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</si>
  <si>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</si>
  <si>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</si>
  <si>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</si>
  <si>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</si>
  <si>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</si>
  <si>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</si>
  <si>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</si>
  <si>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</si>
  <si>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</si>
  <si>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</si>
  <si>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</si>
  <si>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</si>
  <si>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</si>
  <si>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</si>
  <si>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</si>
  <si>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</si>
  <si>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</si>
  <si>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</si>
  <si>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</si>
  <si>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</si>
  <si>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</si>
  <si>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</si>
  <si>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</si>
  <si>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</si>
  <si>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</si>
  <si>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</si>
  <si>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</si>
  <si>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</si>
  <si>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</si>
  <si>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</si>
  <si>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</si>
  <si>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</si>
  <si>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</si>
  <si>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</si>
  <si>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</si>
  <si>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</si>
  <si>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</si>
  <si>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</si>
  <si>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</si>
  <si>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</si>
  <si>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</si>
  <si>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</si>
  <si>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</si>
  <si>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</si>
  <si>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</si>
  <si>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</si>
  <si>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</si>
  <si>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</si>
  <si>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</si>
  <si>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</si>
  <si>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</si>
  <si>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</si>
  <si>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</si>
  <si>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</si>
  <si>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</si>
  <si>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</si>
  <si>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</si>
  <si>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</si>
  <si>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</si>
  <si>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</si>
  <si>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</si>
  <si>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</si>
  <si>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</si>
  <si>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</si>
  <si>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</si>
  <si>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</si>
  <si>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</si>
  <si>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</si>
  <si>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</si>
  <si>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</si>
  <si>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</si>
  <si>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</si>
  <si>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</si>
  <si>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</si>
  <si>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</si>
  <si>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</si>
  <si>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</si>
  <si>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</si>
  <si>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</si>
  <si>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</si>
  <si>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</si>
  <si>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</si>
  <si>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</si>
  <si>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</si>
  <si>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</si>
  <si>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</si>
  <si>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</si>
  <si>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</si>
  <si>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</si>
  <si>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</si>
  <si>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</si>
  <si>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</si>
  <si>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</si>
  <si>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</si>
  <si>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</si>
  <si>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</si>
  <si>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</si>
  <si>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</si>
  <si>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</si>
  <si>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</si>
  <si>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</si>
  <si>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</si>
  <si>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</si>
  <si>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</si>
  <si>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</si>
  <si>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</si>
  <si>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</si>
  <si>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</si>
  <si>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</si>
  <si>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</si>
  <si>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</si>
  <si>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</si>
  <si>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</si>
  <si>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</si>
  <si>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</si>
  <si>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</si>
  <si>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</si>
  <si>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</si>
  <si>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</si>
  <si>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</si>
  <si>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</si>
  <si>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</si>
  <si>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</si>
  <si>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</si>
  <si>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</si>
  <si>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</si>
  <si>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</si>
  <si>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</si>
  <si>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</si>
  <si>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</si>
  <si>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</si>
  <si>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</si>
  <si>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</si>
  <si>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</si>
  <si>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</si>
  <si>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</si>
  <si>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</si>
  <si>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</si>
  <si>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</si>
  <si>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</si>
  <si>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</si>
  <si>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</si>
  <si>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</si>
  <si>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</si>
  <si>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</si>
  <si>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</si>
  <si>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</si>
  <si>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</si>
  <si>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</si>
  <si>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</si>
  <si>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</si>
  <si>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</si>
  <si>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</si>
  <si>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</si>
  <si>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</si>
  <si>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</si>
  <si>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</si>
  <si>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</si>
  <si>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</si>
  <si>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</si>
  <si>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</si>
  <si>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</si>
  <si>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</si>
  <si>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</si>
  <si>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</si>
  <si>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</si>
  <si>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</si>
  <si>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</si>
  <si>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</si>
  <si>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</si>
  <si>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</si>
  <si>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</si>
  <si>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</si>
  <si>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</si>
  <si>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</si>
  <si>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</si>
  <si>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</si>
  <si>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</si>
  <si>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</si>
  <si>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</si>
  <si>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</si>
  <si>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</si>
  <si>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</si>
  <si>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</si>
  <si>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</si>
  <si>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</si>
  <si>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</si>
  <si>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</si>
  <si>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</si>
  <si>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</si>
  <si>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</si>
  <si>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</si>
  <si>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</si>
  <si>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</si>
  <si>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</si>
  <si>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</si>
  <si>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</si>
  <si>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</si>
  <si>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</si>
  <si>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</si>
  <si>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</si>
  <si>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</si>
  <si>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</si>
  <si>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</si>
  <si>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</si>
  <si>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</si>
  <si>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</si>
  <si>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</si>
  <si>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</si>
  <si>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</si>
  <si>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</si>
  <si>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</si>
  <si>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</si>
  <si>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</si>
  <si>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</si>
  <si>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</si>
  <si>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</si>
  <si>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</si>
  <si>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</si>
  <si>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</si>
  <si>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</si>
  <si>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</si>
  <si>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</si>
  <si>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</si>
  <si>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</si>
  <si>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</si>
  <si>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</si>
  <si>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</si>
  <si>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</si>
  <si>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</si>
  <si>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</si>
  <si>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</si>
  <si>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</si>
  <si>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</si>
  <si>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</si>
  <si>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</si>
  <si>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</si>
  <si>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</si>
  <si>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</si>
  <si>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</si>
  <si>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</si>
  <si>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</si>
  <si>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</si>
  <si>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</si>
  <si>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</si>
  <si>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</si>
  <si>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</si>
  <si>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</si>
  <si>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</si>
  <si>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</si>
  <si>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</si>
  <si>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</si>
  <si>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</si>
  <si>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</si>
  <si>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</si>
  <si>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</si>
  <si>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</si>
  <si>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</si>
  <si>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</si>
  <si>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</si>
  <si>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</si>
  <si>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</si>
  <si>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</si>
  <si>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</si>
  <si>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</si>
  <si>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</si>
  <si>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</si>
  <si>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</si>
  <si>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</si>
  <si>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</si>
  <si>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</si>
  <si>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</si>
  <si>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</si>
  <si>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</si>
  <si>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</si>
  <si>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</si>
  <si>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</si>
  <si>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</si>
  <si>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</si>
  <si>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</si>
  <si>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</si>
  <si>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</si>
  <si>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</si>
  <si>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</si>
  <si>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</si>
  <si>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</si>
  <si>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</si>
  <si>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</si>
  <si>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</si>
  <si>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</si>
  <si>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</si>
  <si>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</si>
  <si>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</si>
  <si>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</si>
  <si>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</si>
  <si>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</si>
  <si>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</si>
  <si>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</si>
  <si>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</si>
  <si>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</si>
  <si>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</si>
  <si>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</si>
  <si>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</si>
  <si>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</si>
  <si>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</si>
  <si>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</si>
  <si>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</si>
  <si>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</si>
  <si>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</si>
  <si>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</si>
  <si>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</si>
  <si>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</si>
  <si>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</si>
  <si>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</si>
  <si>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</si>
  <si>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</si>
  <si>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</si>
  <si>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</si>
  <si>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</si>
  <si>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</si>
  <si>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</si>
  <si>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</si>
  <si>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</si>
  <si>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</si>
  <si>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</si>
  <si>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</si>
  <si>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</si>
  <si>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</si>
  <si>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</si>
  <si>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</si>
  <si>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</si>
  <si>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</si>
  <si>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</si>
  <si>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</si>
  <si>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</si>
  <si>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</si>
  <si>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</si>
  <si>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</si>
  <si>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</si>
  <si>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</si>
  <si>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</si>
  <si>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</si>
  <si>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</si>
  <si>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</si>
  <si>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</si>
  <si>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</si>
  <si>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</si>
  <si>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</si>
  <si>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</si>
  <si>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</si>
  <si>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</si>
  <si>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</si>
  <si>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</si>
  <si>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</si>
  <si>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</si>
  <si>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</si>
  <si>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</si>
  <si>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</si>
  <si>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</si>
  <si>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</si>
  <si>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</si>
  <si>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</si>
  <si>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</si>
  <si>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</si>
  <si>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</si>
  <si>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</si>
  <si>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</si>
  <si>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</si>
  <si>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</si>
  <si>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</si>
  <si>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</si>
  <si>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</si>
  <si>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</si>
  <si>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</si>
  <si>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</si>
  <si>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</si>
  <si>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</si>
  <si>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</si>
  <si>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</si>
  <si>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</si>
  <si>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</si>
  <si>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</si>
  <si>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</si>
  <si>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</si>
  <si>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</si>
  <si>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</si>
  <si>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</si>
  <si>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</si>
  <si>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</si>
  <si>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</si>
  <si>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</si>
  <si>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</si>
  <si>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</si>
  <si>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</si>
  <si>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</si>
  <si>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</si>
  <si>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</si>
  <si>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</si>
  <si>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</si>
  <si>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</si>
  <si>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</si>
  <si>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</si>
  <si>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</si>
  <si>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</si>
  <si>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</si>
  <si>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</si>
  <si>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</si>
  <si>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</si>
  <si>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</si>
  <si>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</si>
  <si>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</si>
  <si>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</si>
  <si>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</si>
  <si>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</si>
  <si>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</si>
  <si>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</si>
  <si>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</si>
  <si>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</si>
  <si>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</si>
  <si>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</si>
  <si>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</si>
  <si>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</si>
  <si>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</si>
  <si>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</si>
  <si>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</si>
  <si>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</si>
  <si>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</si>
  <si>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</si>
  <si>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</si>
  <si>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</si>
  <si>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</si>
  <si>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</si>
  <si>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</si>
  <si>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</si>
  <si>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</si>
  <si>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</si>
  <si>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</si>
  <si>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</si>
  <si>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</si>
  <si>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</si>
  <si>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</si>
  <si>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</si>
  <si>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</si>
  <si>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</si>
  <si>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</si>
  <si>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</si>
  <si>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</si>
  <si>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</si>
  <si>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</si>
  <si>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</si>
  <si>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</si>
  <si>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</si>
  <si>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</si>
  <si>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</si>
  <si>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</si>
  <si>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</si>
  <si>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</si>
  <si>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</si>
  <si>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</si>
  <si>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</si>
  <si>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</si>
  <si>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</si>
  <si>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</si>
  <si>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</si>
  <si>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</si>
  <si>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</si>
  <si>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</si>
  <si>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</si>
  <si>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</si>
  <si>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</si>
  <si>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</si>
  <si>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</si>
  <si>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</si>
  <si>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</si>
  <si>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</si>
  <si>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</si>
  <si>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</si>
  <si>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</si>
  <si>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</si>
  <si>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</si>
  <si>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</si>
  <si>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</si>
  <si>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</si>
  <si>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</si>
  <si>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</si>
  <si>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</si>
  <si>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</si>
  <si>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</si>
  <si>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</si>
  <si>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</si>
  <si>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</si>
  <si>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</si>
  <si>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</si>
  <si>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</si>
  <si>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</si>
  <si>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</si>
  <si>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</si>
  <si>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</si>
  <si>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</si>
  <si>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</si>
  <si>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</si>
  <si>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</si>
  <si>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</si>
  <si>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</si>
  <si>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</si>
  <si>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</si>
  <si>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</si>
  <si>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</si>
  <si>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</si>
  <si>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</si>
  <si>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</si>
  <si>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</si>
  <si>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</si>
  <si>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</si>
  <si>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</si>
  <si>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</si>
  <si>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</si>
  <si>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</si>
  <si>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</si>
  <si>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</si>
  <si>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</si>
  <si>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</si>
  <si>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</si>
  <si>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</si>
  <si>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</si>
  <si>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</si>
  <si>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</si>
  <si>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</si>
  <si>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</si>
  <si>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</si>
  <si>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</si>
  <si>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</si>
  <si>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</si>
  <si>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</si>
  <si>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</si>
  <si>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</si>
  <si>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</si>
  <si>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</si>
  <si>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</si>
  <si>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</si>
  <si>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</si>
  <si>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</si>
  <si>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</si>
  <si>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</si>
  <si>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</si>
  <si>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</si>
  <si>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</si>
  <si>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</si>
  <si>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</si>
  <si>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</si>
  <si>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</si>
  <si>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</si>
  <si>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</si>
  <si>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</si>
  <si>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</si>
  <si>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</si>
  <si>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</si>
  <si>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</si>
  <si>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</si>
  <si>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</si>
  <si>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</si>
  <si>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</si>
  <si>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</si>
  <si>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</si>
  <si>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</si>
  <si>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</si>
  <si>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</si>
  <si>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</si>
  <si>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</si>
  <si>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</si>
  <si>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</si>
  <si>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</si>
  <si>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</si>
  <si>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</si>
  <si>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</si>
  <si>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</si>
  <si>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</si>
  <si>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</si>
  <si>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</si>
  <si>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</si>
  <si>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</si>
  <si>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</si>
  <si>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</si>
  <si>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</si>
  <si>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</si>
  <si>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</si>
  <si>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</si>
  <si>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</si>
  <si>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</si>
  <si>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</si>
  <si>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</si>
  <si>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</si>
  <si>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</si>
  <si>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</si>
  <si>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</si>
  <si>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</si>
  <si>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</si>
  <si>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</si>
  <si>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</si>
  <si>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</si>
  <si>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</si>
  <si>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</si>
  <si>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</si>
  <si>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</si>
  <si>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</si>
  <si>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</si>
  <si>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</si>
  <si>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</si>
  <si>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</si>
  <si>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</si>
  <si>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</si>
  <si>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</si>
  <si>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</si>
  <si>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</si>
  <si>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</si>
  <si>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</si>
  <si>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</si>
  <si>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</si>
  <si>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</si>
  <si>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</si>
  <si>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</si>
  <si>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</si>
  <si>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</si>
  <si>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</si>
  <si>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</si>
  <si>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</si>
  <si>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</si>
  <si>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</si>
  <si>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</si>
  <si>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</si>
  <si>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</si>
  <si>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</si>
  <si>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</si>
  <si>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</si>
  <si>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</si>
  <si>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</si>
  <si>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</si>
  <si>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</si>
  <si>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</si>
  <si>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</si>
  <si>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</si>
  <si>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</si>
  <si>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</si>
  <si>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</si>
  <si>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</si>
  <si>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</si>
  <si>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</si>
  <si>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</si>
  <si>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</si>
  <si>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</si>
  <si>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</si>
  <si>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</si>
  <si>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</si>
  <si>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</si>
  <si>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</si>
  <si>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</si>
  <si>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</si>
  <si>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</si>
  <si>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</si>
  <si>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</si>
  <si>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</si>
  <si>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</si>
  <si>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</si>
  <si>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</si>
  <si>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</si>
  <si>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</si>
  <si>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</si>
  <si>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</si>
  <si>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</si>
  <si>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</si>
  <si>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</si>
  <si>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</si>
  <si>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</si>
  <si>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</si>
  <si>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</si>
  <si>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</si>
  <si>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</si>
  <si>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</si>
  <si>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</si>
  <si>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</si>
  <si>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</si>
  <si>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</si>
  <si>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</si>
  <si>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</si>
  <si>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</si>
  <si>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</si>
  <si>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</si>
  <si>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</si>
  <si>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</si>
  <si>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</si>
  <si>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</si>
  <si>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</si>
  <si>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</si>
  <si>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</si>
  <si>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</si>
  <si>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</si>
  <si>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</si>
  <si>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</si>
  <si>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</si>
  <si>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</si>
  <si>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</si>
  <si>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</si>
  <si>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</si>
  <si>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</si>
  <si>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</si>
  <si>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</si>
  <si>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</si>
  <si>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</si>
  <si>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</si>
  <si>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</si>
  <si>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</si>
  <si>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</si>
  <si>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</si>
  <si>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</si>
  <si>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</si>
  <si>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</si>
  <si>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</si>
  <si>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</si>
  <si>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</si>
  <si>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</si>
  <si>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</si>
  <si>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</si>
  <si>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</si>
  <si>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</si>
  <si>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</si>
  <si>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</si>
  <si>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</si>
  <si>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</si>
  <si>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</si>
  <si>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</si>
  <si>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</si>
  <si>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</si>
  <si>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</si>
  <si>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</si>
  <si>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</si>
  <si>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</si>
  <si>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</si>
  <si>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</si>
  <si>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</si>
  <si>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</si>
  <si>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</si>
  <si>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</si>
  <si>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</si>
  <si>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</si>
  <si>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</si>
  <si>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</si>
  <si>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</si>
  <si>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</si>
  <si>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</si>
  <si>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</si>
  <si>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</si>
  <si>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</si>
  <si>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</si>
  <si>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</si>
  <si>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</si>
  <si>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</si>
  <si>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</si>
  <si>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</si>
  <si>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</si>
  <si>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</si>
  <si>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</si>
  <si>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</si>
  <si>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</si>
  <si>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</si>
  <si>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</si>
  <si>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</si>
  <si>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</si>
  <si>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</si>
  <si>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</si>
  <si>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</si>
  <si>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</si>
  <si>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</si>
  <si>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</si>
  <si>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</si>
  <si>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</si>
  <si>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</si>
  <si>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</si>
  <si>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</si>
  <si>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</si>
  <si>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</si>
  <si>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</si>
  <si>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</si>
  <si>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</si>
  <si>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</si>
  <si>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</si>
  <si>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</si>
  <si>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</si>
  <si>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</si>
  <si>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</si>
  <si>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</si>
  <si>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</si>
  <si>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</si>
  <si>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</si>
  <si>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</si>
  <si>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</si>
  <si>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</si>
  <si>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</si>
  <si>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</si>
  <si>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</si>
  <si>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</si>
  <si>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</si>
  <si>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</si>
  <si>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</si>
  <si>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</si>
  <si>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</si>
  <si>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</si>
  <si>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</si>
  <si>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</si>
  <si>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</si>
  <si>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</si>
  <si>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</si>
  <si>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</si>
  <si>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</si>
  <si>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</si>
  <si>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</si>
  <si>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</si>
  <si>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</si>
  <si>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</si>
  <si>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</si>
  <si>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</si>
  <si>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</si>
  <si>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</si>
  <si>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</si>
  <si>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</si>
  <si>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</si>
  <si>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</si>
  <si>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</si>
  <si>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</si>
  <si>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</si>
  <si>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</si>
  <si>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</si>
  <si>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</si>
  <si>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</si>
  <si>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</si>
  <si>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</si>
  <si>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</si>
  <si>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</si>
  <si>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</si>
  <si>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</si>
  <si>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</si>
  <si>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</si>
  <si>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</si>
  <si>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</si>
  <si>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</si>
  <si>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</si>
  <si>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</si>
  <si>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</si>
  <si>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</si>
  <si>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</si>
  <si>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</si>
  <si>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</si>
  <si>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</si>
  <si>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</si>
  <si>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</si>
  <si>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</si>
  <si>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</si>
  <si>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</si>
  <si>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</si>
  <si>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</si>
  <si>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</si>
  <si>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</si>
  <si>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</si>
  <si>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</si>
  <si>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</si>
  <si>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</si>
  <si>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</si>
  <si>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</si>
  <si>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</si>
  <si>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</si>
  <si>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</si>
  <si>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</si>
  <si>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</si>
  <si>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</si>
  <si>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</si>
  <si>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</si>
  <si>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</si>
  <si>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</si>
  <si>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</si>
  <si>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</si>
  <si>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</si>
  <si>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</si>
  <si>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</si>
  <si>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</si>
  <si>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</si>
  <si>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</si>
  <si>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</si>
  <si>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</si>
  <si>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</si>
  <si>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</si>
  <si>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</si>
  <si>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</si>
  <si>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</si>
  <si>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</si>
  <si>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</si>
  <si>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</si>
  <si>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</si>
  <si>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</si>
  <si>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</si>
  <si>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</si>
  <si>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</si>
  <si>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</si>
  <si>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</si>
  <si>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</si>
  <si>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</si>
  <si>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</si>
  <si>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</si>
  <si>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</si>
  <si>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</si>
  <si>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</si>
  <si>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</si>
  <si>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</si>
  <si>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</si>
  <si>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</si>
  <si>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</si>
  <si>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</si>
  <si>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</si>
  <si>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</si>
  <si>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</si>
  <si>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</si>
  <si>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</si>
  <si>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</si>
  <si>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</si>
  <si>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</si>
  <si>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</si>
  <si>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</si>
  <si>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</si>
  <si>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</si>
  <si>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</si>
  <si>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</si>
  <si>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</si>
  <si>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</si>
  <si>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</si>
  <si>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</si>
  <si>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</si>
  <si>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</si>
  <si>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</si>
  <si>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</si>
  <si>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</si>
  <si>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</si>
  <si>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</si>
  <si>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</si>
  <si>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</si>
  <si>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</si>
  <si>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</si>
  <si>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</si>
  <si>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</si>
  <si>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</si>
  <si>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</si>
  <si>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</si>
  <si>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</si>
  <si>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</si>
  <si>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</si>
  <si>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</si>
  <si>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</si>
  <si>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</si>
  <si>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</si>
  <si>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</si>
  <si>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</si>
  <si>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</si>
  <si>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</si>
  <si>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</si>
  <si>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</si>
  <si>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</si>
  <si>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</si>
  <si>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</si>
  <si>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</si>
  <si>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</si>
  <si>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</si>
  <si>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</si>
  <si>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</si>
  <si>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</si>
  <si>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</si>
  <si>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</si>
  <si>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</si>
  <si>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</si>
  <si>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</si>
  <si>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</si>
  <si>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</si>
  <si>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</si>
  <si>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</si>
  <si>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</si>
  <si>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</si>
  <si>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</si>
  <si>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</si>
  <si>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</si>
  <si>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</si>
  <si>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</si>
  <si>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</si>
  <si>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</si>
  <si>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</si>
  <si>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</si>
  <si>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</si>
  <si>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</si>
  <si>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</si>
  <si>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</si>
  <si>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</si>
  <si>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</si>
  <si>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</si>
  <si>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</si>
  <si>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</si>
  <si>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</si>
  <si>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</si>
  <si>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</si>
  <si>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</si>
  <si>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</si>
  <si>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</si>
  <si>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</si>
  <si>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</si>
  <si>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</si>
  <si>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</si>
  <si>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</si>
  <si>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</si>
  <si>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</si>
  <si>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</si>
  <si>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</si>
  <si>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</si>
  <si>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</si>
  <si>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</si>
  <si>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</si>
  <si>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</si>
  <si>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</si>
  <si>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</si>
  <si>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</si>
  <si>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</si>
  <si>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</si>
  <si>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</si>
  <si>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</si>
  <si>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</si>
  <si>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</si>
  <si>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</si>
  <si>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</si>
  <si>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</si>
  <si>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</si>
  <si>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</si>
  <si>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</si>
  <si>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</si>
  <si>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</si>
  <si>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</si>
  <si>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</si>
  <si>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</si>
  <si>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</si>
  <si>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</si>
  <si>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</si>
  <si>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</si>
  <si>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</si>
  <si>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</si>
  <si>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</si>
  <si>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</si>
  <si>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</si>
  <si>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</si>
  <si>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</si>
  <si>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</si>
  <si>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</si>
  <si>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</si>
  <si>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</si>
  <si>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</si>
  <si>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</si>
  <si>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</si>
  <si>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</si>
  <si>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</si>
  <si>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</si>
  <si>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</si>
  <si>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</si>
  <si>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</si>
  <si>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</si>
  <si>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</si>
  <si>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</si>
  <si>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</si>
  <si>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</si>
  <si>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</si>
  <si>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</si>
  <si>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</si>
  <si>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</si>
  <si>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</si>
  <si>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</si>
  <si>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</si>
  <si>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</si>
  <si>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</si>
  <si>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</si>
  <si>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</si>
  <si>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</si>
  <si>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</si>
  <si>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</si>
  <si>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</si>
  <si>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</si>
  <si>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</si>
  <si>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</si>
  <si>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</si>
  <si>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</si>
  <si>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</si>
  <si>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</si>
  <si>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</si>
  <si>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</si>
  <si>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</si>
  <si>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</si>
  <si>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</si>
  <si>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</si>
  <si>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</si>
  <si>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</si>
  <si>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</si>
  <si>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</si>
  <si>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</si>
  <si>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</si>
  <si>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</si>
  <si>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</si>
  <si>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</si>
  <si>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</si>
  <si>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</si>
  <si>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</si>
  <si>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</si>
  <si>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</si>
  <si>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</si>
  <si>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</si>
  <si>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</si>
  <si>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</si>
  <si>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</si>
  <si>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</si>
  <si>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</si>
  <si>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</si>
  <si>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</si>
  <si>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</si>
  <si>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</si>
  <si>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</si>
  <si>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</si>
  <si>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</si>
  <si>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</si>
  <si>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</si>
  <si>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</si>
  <si>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</si>
  <si>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</si>
  <si>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</si>
  <si>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</si>
  <si>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</si>
  <si>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</si>
  <si>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</si>
  <si>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</si>
  <si>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</si>
  <si>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</si>
  <si>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</si>
  <si>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</si>
  <si>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</si>
  <si>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</si>
  <si>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</si>
  <si>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</si>
  <si>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</si>
  <si>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</si>
  <si>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</si>
  <si>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</si>
  <si>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</si>
  <si>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</si>
  <si>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</si>
  <si>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</si>
  <si>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</si>
  <si>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</si>
  <si>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</si>
  <si>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</si>
  <si>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</si>
  <si>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</si>
  <si>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</si>
  <si>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</si>
  <si>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</si>
  <si>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</si>
  <si>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</si>
  <si>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</si>
  <si>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</si>
  <si>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</si>
  <si>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</si>
  <si>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</si>
  <si>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</si>
  <si>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</si>
  <si>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</si>
  <si>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</si>
  <si>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</si>
  <si>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</si>
  <si>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</si>
  <si>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</si>
  <si>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</si>
  <si>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</si>
  <si>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</si>
  <si>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</si>
  <si>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</si>
  <si>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</si>
  <si>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</si>
  <si>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</si>
  <si>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</si>
  <si>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</si>
  <si>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</si>
  <si>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</si>
  <si>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</si>
  <si>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</si>
  <si>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</si>
  <si>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</si>
  <si>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</si>
  <si>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</si>
  <si>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</si>
  <si>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</si>
  <si>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</si>
  <si>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</si>
  <si>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</si>
  <si>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</si>
  <si>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</si>
  <si>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</si>
  <si>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</si>
  <si>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</si>
  <si>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</si>
  <si>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</si>
  <si>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</si>
  <si>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</si>
  <si>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</si>
  <si>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</si>
  <si>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</si>
  <si>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</si>
  <si>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</si>
  <si>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</si>
  <si>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</si>
  <si>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</si>
  <si>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</si>
  <si>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</si>
  <si>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</si>
  <si>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</si>
  <si>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</si>
  <si>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</si>
  <si>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</si>
  <si>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</si>
  <si>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</si>
  <si>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</si>
  <si>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</si>
  <si>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</si>
  <si>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</si>
  <si>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</si>
  <si>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</si>
  <si>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</si>
  <si>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</si>
  <si>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</si>
  <si>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</si>
  <si>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</si>
  <si>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</si>
  <si>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</si>
  <si>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</si>
  <si>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</si>
  <si>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</si>
  <si>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</si>
  <si>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</si>
  <si>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</si>
  <si>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</si>
  <si>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</si>
  <si>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</si>
  <si>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</si>
  <si>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</si>
  <si>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</si>
  <si>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</si>
  <si>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</si>
  <si>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</si>
  <si>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</si>
  <si>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</si>
  <si>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</si>
  <si>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</si>
  <si>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</si>
  <si>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</si>
  <si>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</si>
  <si>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</si>
  <si>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</si>
  <si>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</si>
  <si>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</si>
  <si>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</si>
  <si>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</si>
  <si>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</si>
  <si>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</si>
  <si>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</si>
  <si>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</si>
  <si>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</si>
  <si>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</si>
  <si>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</si>
  <si>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</si>
  <si>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</si>
  <si>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</si>
  <si>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</si>
  <si>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</si>
  <si>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</si>
  <si>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</si>
  <si>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</si>
  <si>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</si>
  <si>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</si>
  <si>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</si>
  <si>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</si>
  <si>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</si>
  <si>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</si>
  <si>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</si>
  <si>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</si>
  <si>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</si>
  <si>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</si>
  <si>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</si>
  <si>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</si>
  <si>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</si>
  <si>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</si>
  <si>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</si>
  <si>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</si>
  <si>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</si>
  <si>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</si>
  <si>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</si>
  <si>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</si>
  <si>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</si>
  <si>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</si>
  <si>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</si>
  <si>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</si>
  <si>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</si>
  <si>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</si>
  <si>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</si>
  <si>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</si>
  <si>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</si>
  <si>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</si>
  <si>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</si>
  <si>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</si>
  <si>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</si>
  <si>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</si>
  <si>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</si>
  <si>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</si>
  <si>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</si>
  <si>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</si>
  <si>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</si>
  <si>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</si>
  <si>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</si>
  <si>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</si>
  <si>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</si>
  <si>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</si>
  <si>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</si>
  <si>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</si>
  <si>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</si>
  <si>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</si>
  <si>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</si>
  <si>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</si>
  <si>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</si>
  <si>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</si>
  <si>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</si>
  <si>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</si>
  <si>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</si>
  <si>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</si>
  <si>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</si>
  <si>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</si>
  <si>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</si>
  <si>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</si>
  <si>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</si>
  <si>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</si>
  <si>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</si>
  <si>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</si>
  <si>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</si>
  <si>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</si>
  <si>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</si>
  <si>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</si>
  <si>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</si>
  <si>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</si>
  <si>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</si>
  <si>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</si>
  <si>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</si>
  <si>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</si>
  <si>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</si>
  <si>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</si>
  <si>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</si>
  <si>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</si>
  <si>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</si>
  <si>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</si>
  <si>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</si>
  <si>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</si>
  <si>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</si>
  <si>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</si>
  <si>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</si>
  <si>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</si>
  <si>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</si>
  <si>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</si>
  <si>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</si>
  <si>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</si>
  <si>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</si>
  <si>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</si>
  <si>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</si>
  <si>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</si>
  <si>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</si>
  <si>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</si>
  <si>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</si>
  <si>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</si>
  <si>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</si>
  <si>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</si>
  <si>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</si>
  <si>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</si>
  <si>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</si>
  <si>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</si>
  <si>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</si>
  <si>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</si>
  <si>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</si>
  <si>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</si>
  <si>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</si>
  <si>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</si>
  <si>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</si>
  <si>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</si>
  <si>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</si>
  <si>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</si>
  <si>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</si>
  <si>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</si>
  <si>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</si>
  <si>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</si>
  <si>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</si>
  <si>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</si>
  <si>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</si>
  <si>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</si>
  <si>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</si>
  <si>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</si>
  <si>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</si>
  <si>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</si>
  <si>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</si>
  <si>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</si>
  <si>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</si>
  <si>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</si>
  <si>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</si>
  <si>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</si>
  <si>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</si>
  <si>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</si>
  <si>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</si>
  <si>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</si>
  <si>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</si>
  <si>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</si>
  <si>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</si>
  <si>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</si>
  <si>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</si>
  <si>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</si>
  <si>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</si>
  <si>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</si>
  <si>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</si>
  <si>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</si>
  <si>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</si>
  <si>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</si>
  <si>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</si>
  <si>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</si>
  <si>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</si>
  <si>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</si>
  <si>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</si>
  <si>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</si>
  <si>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</si>
  <si>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</si>
  <si>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</si>
  <si>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</si>
  <si>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</si>
  <si>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</si>
  <si>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</si>
  <si>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</si>
  <si>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</si>
  <si>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</si>
  <si>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</si>
  <si>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</si>
  <si>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</si>
  <si>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</si>
  <si>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</si>
  <si>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</si>
  <si>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</si>
  <si>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</si>
  <si>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</si>
  <si>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</si>
  <si>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</si>
  <si>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</si>
  <si>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</si>
  <si>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</si>
  <si>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</si>
  <si>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</si>
  <si>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</si>
  <si>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</si>
  <si>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</si>
  <si>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</si>
  <si>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</si>
  <si>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</si>
  <si>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</si>
  <si>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</si>
  <si>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</si>
  <si>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</si>
  <si>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</si>
  <si>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</si>
  <si>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</si>
  <si>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</si>
  <si>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</si>
  <si>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</si>
  <si>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</si>
  <si>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</si>
  <si>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</si>
  <si>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</si>
  <si>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</si>
  <si>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</si>
  <si>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</si>
  <si>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</si>
  <si>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</si>
  <si>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</si>
  <si>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</si>
  <si>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</si>
  <si>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</si>
  <si>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</si>
  <si>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</si>
  <si>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</si>
  <si>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</si>
  <si>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</si>
  <si>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</si>
  <si>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</si>
  <si>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</si>
  <si>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</si>
  <si>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</si>
  <si>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</si>
  <si>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</si>
  <si>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</si>
  <si>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</si>
  <si>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</si>
  <si>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</si>
  <si>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</si>
  <si>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</si>
  <si>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</si>
  <si>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</si>
  <si>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</si>
  <si>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</si>
  <si>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</si>
  <si>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</si>
  <si>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</si>
  <si>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</si>
  <si>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</si>
  <si>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</si>
  <si>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</si>
  <si>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</si>
  <si>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</si>
  <si>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</si>
  <si>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</si>
  <si>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</si>
  <si>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</si>
  <si>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</si>
  <si>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</si>
  <si>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</si>
  <si>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</si>
  <si>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</si>
  <si>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</si>
  <si>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</si>
  <si>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</si>
  <si>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</si>
  <si>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</si>
  <si>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</si>
  <si>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</si>
  <si>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</si>
  <si>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</si>
  <si>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</si>
  <si>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</si>
  <si>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</si>
  <si>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</si>
  <si>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</si>
  <si>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</si>
  <si>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</si>
  <si>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</si>
  <si>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</si>
  <si>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</si>
  <si>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</si>
  <si>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</si>
  <si>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</si>
  <si>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</si>
  <si>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</si>
  <si>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</si>
  <si>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</si>
  <si>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</si>
  <si>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</si>
  <si>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</si>
  <si>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</si>
  <si>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</si>
  <si>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</si>
  <si>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</si>
  <si>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</si>
  <si>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</si>
  <si>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</si>
  <si>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</si>
  <si>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</si>
  <si>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</si>
  <si>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</si>
  <si>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</si>
  <si>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</si>
  <si>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</si>
  <si>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</si>
  <si>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</si>
  <si>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</si>
  <si>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</si>
  <si>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</si>
  <si>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</si>
  <si>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</si>
  <si>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</si>
  <si>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</si>
  <si>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</si>
  <si>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</si>
  <si>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</si>
  <si>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</si>
  <si>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</si>
  <si>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</si>
  <si>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</si>
  <si>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</si>
  <si>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</si>
  <si>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</si>
  <si>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</si>
  <si>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</si>
  <si>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</si>
  <si>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</si>
  <si>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</si>
  <si>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</si>
  <si>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</si>
  <si>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</si>
  <si>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</si>
  <si>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</si>
  <si>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</si>
  <si>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</si>
  <si>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</si>
  <si>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</si>
  <si>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</si>
  <si>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</si>
  <si>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</si>
  <si>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</si>
  <si>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</si>
  <si>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</si>
  <si>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</si>
  <si>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</si>
  <si>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</si>
  <si>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</si>
  <si>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</si>
  <si>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</si>
  <si>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</si>
  <si>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</si>
  <si>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</si>
  <si>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</si>
  <si>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</si>
  <si>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</si>
  <si>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</si>
  <si>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</si>
  <si>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</si>
  <si>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</si>
  <si>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</si>
  <si>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</si>
  <si>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</si>
  <si>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</si>
  <si>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</si>
  <si>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</si>
  <si>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</si>
  <si>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</si>
  <si>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</si>
  <si>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</si>
  <si>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</si>
  <si>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</si>
  <si>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</si>
  <si>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</si>
  <si>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</si>
  <si>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</si>
  <si>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</si>
  <si>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</si>
  <si>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</si>
  <si>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</si>
  <si>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</si>
  <si>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</si>
  <si>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</si>
  <si>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</si>
  <si>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</si>
  <si>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</si>
  <si>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</si>
  <si>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</si>
  <si>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</si>
  <si>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</si>
  <si>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</si>
  <si>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</si>
  <si>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</si>
  <si>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</si>
  <si>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</si>
  <si>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</si>
  <si>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</si>
  <si>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</si>
  <si>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</si>
  <si>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</si>
  <si>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</si>
  <si>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</si>
  <si>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</si>
  <si>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</si>
  <si>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</si>
  <si>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</si>
  <si>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</si>
  <si>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</si>
  <si>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</si>
  <si>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</si>
  <si>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</si>
  <si>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</si>
  <si>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</si>
  <si>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</si>
  <si>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</si>
  <si>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</si>
  <si>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</si>
  <si>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</si>
  <si>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</si>
  <si>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</si>
  <si>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</si>
  <si>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</si>
  <si>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</si>
  <si>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</si>
  <si>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</si>
  <si>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</si>
  <si>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</si>
  <si>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</si>
  <si>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</si>
  <si>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</si>
  <si>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</si>
  <si>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</si>
  <si>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</si>
  <si>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</si>
  <si>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</si>
  <si>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</si>
  <si>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</si>
  <si>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</si>
  <si>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</si>
  <si>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</si>
  <si>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</si>
  <si>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</si>
  <si>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</si>
  <si>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</si>
  <si>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</si>
  <si>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</si>
  <si>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</si>
  <si>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</si>
  <si>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</si>
  <si>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</si>
  <si>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</si>
  <si>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</si>
  <si>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</si>
  <si>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</si>
  <si>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</si>
  <si>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</si>
  <si>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</si>
  <si>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</si>
  <si>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</si>
  <si>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</si>
  <si>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</si>
  <si>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</si>
  <si>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</si>
  <si>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</si>
  <si>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</si>
  <si>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</si>
  <si>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</si>
  <si>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</si>
  <si>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</si>
  <si>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</si>
  <si>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</si>
  <si>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</si>
  <si>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</si>
  <si>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</si>
  <si>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</si>
  <si>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</si>
  <si>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</si>
  <si>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</si>
  <si>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</si>
  <si>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</si>
  <si>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</si>
  <si>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</si>
  <si>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</si>
  <si>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</si>
  <si>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</si>
  <si>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</si>
  <si>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</si>
  <si>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</si>
  <si>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</si>
  <si>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</si>
  <si>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</si>
  <si>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</si>
  <si>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</si>
  <si>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</si>
  <si>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</si>
  <si>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</si>
  <si>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</si>
  <si>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</si>
  <si>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</si>
  <si>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</si>
  <si>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</si>
  <si>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</si>
  <si>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</si>
  <si>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</si>
  <si>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</si>
  <si>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</si>
  <si>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</si>
  <si>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</si>
  <si>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</si>
  <si>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</si>
  <si>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</si>
  <si>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</si>
  <si>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</si>
  <si>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</si>
  <si>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</si>
  <si>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</si>
  <si>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</si>
  <si>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</si>
  <si>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</si>
  <si>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</si>
  <si>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</si>
  <si>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</si>
  <si>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</si>
  <si>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</si>
  <si>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</si>
  <si>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</si>
  <si>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</si>
  <si>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</si>
  <si>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</si>
  <si>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</si>
  <si>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</si>
  <si>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</si>
  <si>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</si>
  <si>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</si>
  <si>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</si>
  <si>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</si>
  <si>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</si>
  <si>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</si>
  <si>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</si>
  <si>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</si>
  <si>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</si>
  <si>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</si>
  <si>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</si>
  <si>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</si>
  <si>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</si>
  <si>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</si>
  <si>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</si>
  <si>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</si>
  <si>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</si>
  <si>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</si>
  <si>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</si>
  <si>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</si>
  <si>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</si>
  <si>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</si>
  <si>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</si>
  <si>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</si>
  <si>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</si>
  <si>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</si>
  <si>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</si>
  <si>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</si>
  <si>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</si>
  <si>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</si>
  <si>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</si>
  <si>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</si>
  <si>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</si>
  <si>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</si>
  <si>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</si>
  <si>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</si>
  <si>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</si>
  <si>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</si>
  <si>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</si>
  <si>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</si>
  <si>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</si>
  <si>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</si>
  <si>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</si>
  <si>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</si>
  <si>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</si>
  <si>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</si>
  <si>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</si>
  <si>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</si>
  <si>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</si>
  <si>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</si>
  <si>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</si>
  <si>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</si>
  <si>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</si>
  <si>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</si>
  <si>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</si>
  <si>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</si>
  <si>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</si>
  <si>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</si>
  <si>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</si>
  <si>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</si>
  <si>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</si>
  <si>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</si>
  <si>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</si>
  <si>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</si>
  <si>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</si>
  <si>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</si>
  <si>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</si>
  <si>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</si>
  <si>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</si>
  <si>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</si>
  <si>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</si>
  <si>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</si>
  <si>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</si>
  <si>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</si>
  <si>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</si>
  <si>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</si>
  <si>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</si>
  <si>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</si>
  <si>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</si>
  <si>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</si>
  <si>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</si>
  <si>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</si>
  <si>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</si>
  <si>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</si>
  <si>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</si>
  <si>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</si>
  <si>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</si>
  <si>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</si>
  <si>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</si>
  <si>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</si>
  <si>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</si>
  <si>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</si>
  <si>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</si>
  <si>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</si>
  <si>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</si>
  <si>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</si>
  <si>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</si>
  <si>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</si>
  <si>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</si>
  <si>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</si>
  <si>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</si>
  <si>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</si>
  <si>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</si>
  <si>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</si>
  <si>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</si>
  <si>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</si>
  <si>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</si>
  <si>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</si>
  <si>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</si>
  <si>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</si>
  <si>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</si>
  <si>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</si>
  <si>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</si>
  <si>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</si>
  <si>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</si>
  <si>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</si>
  <si>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</si>
  <si>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</si>
  <si>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</si>
  <si>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</si>
  <si>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</si>
  <si>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</si>
  <si>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</si>
  <si>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</si>
  <si>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</si>
  <si>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</si>
  <si>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</si>
  <si>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</si>
  <si>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</si>
  <si>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</si>
  <si>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</si>
  <si>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</si>
  <si>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</si>
  <si>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</si>
  <si>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</si>
  <si>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</si>
  <si>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</si>
  <si>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</si>
  <si>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</si>
  <si>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</si>
  <si>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</si>
  <si>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</si>
  <si>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</si>
  <si>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</si>
  <si>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</si>
  <si>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</si>
  <si>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</si>
  <si>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</si>
  <si>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</si>
  <si>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</si>
  <si>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</si>
  <si>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</si>
  <si>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</si>
  <si>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</si>
  <si>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</si>
  <si>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</si>
  <si>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</si>
  <si>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</si>
  <si>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</si>
  <si>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</si>
  <si>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</si>
  <si>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</si>
  <si>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</si>
  <si>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</si>
  <si>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</si>
  <si>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</si>
  <si>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</si>
  <si>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</si>
  <si>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</si>
  <si>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</si>
  <si>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</si>
  <si>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</si>
  <si>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</si>
  <si>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</si>
  <si>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</si>
  <si>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</si>
  <si>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</si>
  <si>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</si>
  <si>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</si>
  <si>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</si>
  <si>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</si>
  <si>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</si>
  <si>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</si>
  <si>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</si>
  <si>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</si>
  <si>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</si>
  <si>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</si>
  <si>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</si>
  <si>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</si>
  <si>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</si>
  <si>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</si>
  <si>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</si>
  <si>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</si>
  <si>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</si>
  <si>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</si>
  <si>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</si>
  <si>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</si>
  <si>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</si>
  <si>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</si>
  <si>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</si>
  <si>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</si>
  <si>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</si>
  <si>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</si>
  <si>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</si>
  <si>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</si>
  <si>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</si>
  <si>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</si>
  <si>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</si>
  <si>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</si>
  <si>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</si>
  <si>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</si>
  <si>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</si>
  <si>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</si>
  <si>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</si>
  <si>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</si>
  <si>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</si>
  <si>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</si>
  <si>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</si>
  <si>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</si>
  <si>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</si>
  <si>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</si>
  <si>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</si>
  <si>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</si>
  <si>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</si>
  <si>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</si>
  <si>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</si>
  <si>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</si>
  <si>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</si>
  <si>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</si>
  <si>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</si>
  <si>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</si>
  <si>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</si>
  <si>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</si>
  <si>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</si>
  <si>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</si>
  <si>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</si>
  <si>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</si>
  <si>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</si>
  <si>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</si>
  <si>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</si>
  <si>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</si>
  <si>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</si>
  <si>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</si>
  <si>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</si>
  <si>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</si>
  <si>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</si>
  <si>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</si>
  <si>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</si>
  <si>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</si>
  <si>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</si>
  <si>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</si>
  <si>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</si>
  <si>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</si>
  <si>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</si>
  <si>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</si>
  <si>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</si>
  <si>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</si>
  <si>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</si>
  <si>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</si>
  <si>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</si>
  <si>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</si>
  <si>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</si>
  <si>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</si>
  <si>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</si>
  <si>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</si>
  <si>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</si>
  <si>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</si>
  <si>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</si>
  <si>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</si>
  <si>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</si>
  <si>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</si>
  <si>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</si>
  <si>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</si>
  <si>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</si>
  <si>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</si>
  <si>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</si>
  <si>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</si>
  <si>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</si>
  <si>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</si>
  <si>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</si>
  <si>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</si>
  <si>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</si>
  <si>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</si>
  <si>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</si>
  <si>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</si>
  <si>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</si>
  <si>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</si>
  <si>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</si>
  <si>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</si>
  <si>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</si>
  <si>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</si>
  <si>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</si>
  <si>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</si>
  <si>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</si>
  <si>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</si>
  <si>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</si>
  <si>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</si>
  <si>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</si>
  <si>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</si>
  <si>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</si>
  <si>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</si>
  <si>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</si>
  <si>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</si>
  <si>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</si>
  <si>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</si>
  <si>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</si>
  <si>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</si>
  <si>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</si>
  <si>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</si>
  <si>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</si>
  <si>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</si>
  <si>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</si>
  <si>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</si>
  <si>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</si>
  <si>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</si>
  <si>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</si>
  <si>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</si>
  <si>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</si>
  <si>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</si>
  <si>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</si>
  <si>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</si>
  <si>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</si>
  <si>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</si>
  <si>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</si>
  <si>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</si>
  <si>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</si>
  <si>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</si>
  <si>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</si>
  <si>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</si>
  <si>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</si>
  <si>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</si>
  <si>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</si>
  <si>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</si>
  <si>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</si>
  <si>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</si>
  <si>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</si>
  <si>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</si>
  <si>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</si>
  <si>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</si>
  <si>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</si>
  <si>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</si>
  <si>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</si>
  <si>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</si>
  <si>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</si>
  <si>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</si>
  <si>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</si>
  <si>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</si>
  <si>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</si>
  <si>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</si>
  <si>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</si>
  <si>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</si>
  <si>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</si>
  <si>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</si>
  <si>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</si>
  <si>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</si>
  <si>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</si>
  <si>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</si>
  <si>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</si>
  <si>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</si>
  <si>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</si>
  <si>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</si>
  <si>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</si>
  <si>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</si>
  <si>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</si>
  <si>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</si>
  <si>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</si>
  <si>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</si>
  <si>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</si>
  <si>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</si>
  <si>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</si>
  <si>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</si>
  <si>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</si>
  <si>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</si>
  <si>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</si>
  <si>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</si>
  <si>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</si>
  <si>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</si>
  <si>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</si>
  <si>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</si>
  <si>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</si>
  <si>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</si>
  <si>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</si>
  <si>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</si>
  <si>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</si>
  <si>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</si>
  <si>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</si>
  <si>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</si>
  <si>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</si>
  <si>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</si>
  <si>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</si>
  <si>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</si>
  <si>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</si>
  <si>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</si>
  <si>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</si>
  <si>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</si>
  <si>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</si>
  <si>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</si>
  <si>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</si>
  <si>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</si>
  <si>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</si>
  <si>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</si>
  <si>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</si>
  <si>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</si>
  <si>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</si>
  <si>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</si>
  <si>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</si>
  <si>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</si>
  <si>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</si>
  <si>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</si>
  <si>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</si>
  <si>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</si>
  <si>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</si>
  <si>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</si>
  <si>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</si>
  <si>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</si>
  <si>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</si>
  <si>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</si>
  <si>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</si>
  <si>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</si>
  <si>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</si>
  <si>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</si>
  <si>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</si>
  <si>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</si>
  <si>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</si>
  <si>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</si>
  <si>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</si>
  <si>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</si>
  <si>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</si>
  <si>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</si>
  <si>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</si>
  <si>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</si>
  <si>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</si>
  <si>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</si>
  <si>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</si>
  <si>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</si>
  <si>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</si>
  <si>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</si>
  <si>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</si>
  <si>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</si>
  <si>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</si>
  <si>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</si>
  <si>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</si>
  <si>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</si>
  <si>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</si>
  <si>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</si>
  <si>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</si>
  <si>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</si>
  <si>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</si>
  <si>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</si>
  <si>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</si>
  <si>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</si>
  <si>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</si>
  <si>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</si>
  <si>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</si>
  <si>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</si>
  <si>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</si>
  <si>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</si>
  <si>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</si>
  <si>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</si>
  <si>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</si>
  <si>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</si>
  <si>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</si>
  <si>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</si>
  <si>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</si>
  <si>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</si>
  <si>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</si>
  <si>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</si>
  <si>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</si>
  <si>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</si>
  <si>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</si>
  <si>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</si>
  <si>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</si>
  <si>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</si>
  <si>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</si>
  <si>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</si>
  <si>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</si>
  <si>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</si>
  <si>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</si>
  <si>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</si>
  <si>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</si>
  <si>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</si>
  <si>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</si>
  <si>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</si>
  <si>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</si>
  <si>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</si>
  <si>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</si>
  <si>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</si>
  <si>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</si>
  <si>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</si>
  <si>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</si>
  <si>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</si>
  <si>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</si>
  <si>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</si>
  <si>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</si>
  <si>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</si>
  <si>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</si>
  <si>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</si>
  <si>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</si>
  <si>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</si>
  <si>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</si>
  <si>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</si>
  <si>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</si>
  <si>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</si>
  <si>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</si>
  <si>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</si>
  <si>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</si>
  <si>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</si>
  <si>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</si>
  <si>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</si>
  <si>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</si>
  <si>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</si>
  <si>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</si>
  <si>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</si>
  <si>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</si>
  <si>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</si>
  <si>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</si>
  <si>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</si>
  <si>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</si>
  <si>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</si>
  <si>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</si>
  <si>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</si>
  <si>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</si>
  <si>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</si>
  <si>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</si>
  <si>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</si>
  <si>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</si>
  <si>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</si>
  <si>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</si>
  <si>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</si>
  <si>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</si>
  <si>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</si>
  <si>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</si>
  <si>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</si>
  <si>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</si>
  <si>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</si>
  <si>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</si>
  <si>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</si>
  <si>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</si>
  <si>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</si>
  <si>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</si>
  <si>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</si>
  <si>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</si>
  <si>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</si>
  <si>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</si>
  <si>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</si>
  <si>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</si>
  <si>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</si>
  <si>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</si>
  <si>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</si>
  <si>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</si>
  <si>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</si>
  <si>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</si>
  <si>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</si>
  <si>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</si>
  <si>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</si>
  <si>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</si>
  <si>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</si>
  <si>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</si>
  <si>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</si>
  <si>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</si>
  <si>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</si>
  <si>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</si>
  <si>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</si>
  <si>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</si>
  <si>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</si>
  <si>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</si>
  <si>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</si>
  <si>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</si>
  <si>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</si>
  <si>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</si>
  <si>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</si>
  <si>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</si>
  <si>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</si>
  <si>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</si>
  <si>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</si>
  <si>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</si>
  <si>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</si>
  <si>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</si>
  <si>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</si>
  <si>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</si>
  <si>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</si>
  <si>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</si>
  <si>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</si>
  <si>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</si>
  <si>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</si>
  <si>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</si>
  <si>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</si>
  <si>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</si>
  <si>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</si>
  <si>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</si>
  <si>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</si>
  <si>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</si>
  <si>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</si>
  <si>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</si>
  <si>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</si>
  <si>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</si>
  <si>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</si>
  <si>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</si>
  <si>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</si>
  <si>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</si>
  <si>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</si>
  <si>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</si>
  <si>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</si>
  <si>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</si>
  <si>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</si>
  <si>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</si>
  <si>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</si>
  <si>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</si>
  <si>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</si>
  <si>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</si>
  <si>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</si>
  <si>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</si>
  <si>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</si>
  <si>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</si>
  <si>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</si>
  <si>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</si>
  <si>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</si>
  <si>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</si>
  <si>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</si>
  <si>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</si>
  <si>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</si>
  <si>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</si>
  <si>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</si>
  <si>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</si>
  <si>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</si>
  <si>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</si>
  <si>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</si>
  <si>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</si>
  <si>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</si>
  <si>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</si>
  <si>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</si>
  <si>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</si>
  <si>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</si>
  <si>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</si>
  <si>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</si>
  <si>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</si>
  <si>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</si>
  <si>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</si>
  <si>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</si>
  <si>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</si>
  <si>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</si>
  <si>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</si>
  <si>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</si>
  <si>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</si>
  <si>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</si>
  <si>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</si>
  <si>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</si>
  <si>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</si>
  <si>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</si>
  <si>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</si>
  <si>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</si>
  <si>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</si>
  <si>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</si>
  <si>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</si>
  <si>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</si>
  <si>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</si>
  <si>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</si>
  <si>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</si>
  <si>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</si>
  <si>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</si>
  <si>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</si>
  <si>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</si>
  <si>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</si>
  <si>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</si>
  <si>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</si>
  <si>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</si>
  <si>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</si>
  <si>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</si>
  <si>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</si>
  <si>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</si>
  <si>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</si>
  <si>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</si>
  <si>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</si>
  <si>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</si>
  <si>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</si>
  <si>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</si>
  <si>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</si>
  <si>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</si>
  <si>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</si>
  <si>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</si>
  <si>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</si>
  <si>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</si>
  <si>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</si>
  <si>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</si>
  <si>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</si>
  <si>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</si>
  <si>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</si>
  <si>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</si>
  <si>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</si>
  <si>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</si>
  <si>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</si>
  <si>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</si>
  <si>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</si>
  <si>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</si>
  <si>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</si>
  <si>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</si>
  <si>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</si>
  <si>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</si>
  <si>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</si>
  <si>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</si>
  <si>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</si>
  <si>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</si>
  <si>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</si>
  <si>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</si>
  <si>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</si>
  <si>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</si>
  <si>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</si>
  <si>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</si>
  <si>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</si>
  <si>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</si>
  <si>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</si>
  <si>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</si>
  <si>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</si>
  <si>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</si>
  <si>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</si>
  <si>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</si>
  <si>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</si>
  <si>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</si>
  <si>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</si>
  <si>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</si>
  <si>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</si>
  <si>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</si>
  <si>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</si>
  <si>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</si>
  <si>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</si>
  <si>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</si>
  <si>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</si>
  <si>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</si>
  <si>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</si>
  <si>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</si>
  <si>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</si>
  <si>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</si>
  <si>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</si>
  <si>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</si>
  <si>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</si>
  <si>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</si>
  <si>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</si>
  <si>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</si>
  <si>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</si>
  <si>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</si>
  <si>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</si>
  <si>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</si>
  <si>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</si>
  <si>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</si>
  <si>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</si>
  <si>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</si>
  <si>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</si>
  <si>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</si>
  <si>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</si>
  <si>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</si>
  <si>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</si>
  <si>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</si>
  <si>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</si>
  <si>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</si>
  <si>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</si>
  <si>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</si>
  <si>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</si>
  <si>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</si>
  <si>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</si>
  <si>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</si>
  <si>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</si>
  <si>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</si>
  <si>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</si>
  <si>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</si>
  <si>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</si>
  <si>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</si>
  <si>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</si>
  <si>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</si>
  <si>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</si>
  <si>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</si>
  <si>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</si>
  <si>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</si>
  <si>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</si>
  <si>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</si>
  <si>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</si>
  <si>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</si>
  <si>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</si>
  <si>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</si>
  <si>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</si>
  <si>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</si>
  <si>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</si>
  <si>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</si>
  <si>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</si>
  <si>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</si>
  <si>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</si>
  <si>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</si>
  <si>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</si>
  <si>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</si>
  <si>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</si>
  <si>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</si>
  <si>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</si>
  <si>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</si>
  <si>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</si>
  <si>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</si>
  <si>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</si>
  <si>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</si>
  <si>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</si>
  <si>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</si>
  <si>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</si>
  <si>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</si>
  <si>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</si>
  <si>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</si>
  <si>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</si>
  <si>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</si>
  <si>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</si>
  <si>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</si>
  <si>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</si>
  <si>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</si>
  <si>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</si>
  <si>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</si>
  <si>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</si>
  <si>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</si>
  <si>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</si>
  <si>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</si>
  <si>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</si>
  <si>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</si>
  <si>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</si>
  <si>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</si>
  <si>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</si>
  <si>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</si>
  <si>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</si>
  <si>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</si>
  <si>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</si>
  <si>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</si>
  <si>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</si>
  <si>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</si>
  <si>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</si>
  <si>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</si>
  <si>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</si>
  <si>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</si>
  <si>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</si>
  <si>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</si>
  <si>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</si>
  <si>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</si>
  <si>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</si>
  <si>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</si>
  <si>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</si>
  <si>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</si>
  <si>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</si>
  <si>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</si>
  <si>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</si>
  <si>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</si>
  <si>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</si>
  <si>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</si>
  <si>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</si>
  <si>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</si>
  <si>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</si>
  <si>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</si>
  <si>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</si>
  <si>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</si>
  <si>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</si>
  <si>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</si>
  <si>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</si>
  <si>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</si>
  <si>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</si>
  <si>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</si>
  <si>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</si>
  <si>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</si>
  <si>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</si>
  <si>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</si>
  <si>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</si>
  <si>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</si>
  <si>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</si>
  <si>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</si>
  <si>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</si>
  <si>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</si>
  <si>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</si>
  <si>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</si>
  <si>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</si>
  <si>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</si>
  <si>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</si>
  <si>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</si>
  <si>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</si>
  <si>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</si>
  <si>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</si>
  <si>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</si>
  <si>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</si>
  <si>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</si>
  <si>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</si>
  <si>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</si>
  <si>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</si>
  <si>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</si>
  <si>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</si>
  <si>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</si>
  <si>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</si>
  <si>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</si>
  <si>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</si>
  <si>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</si>
  <si>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</si>
  <si>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</si>
  <si>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</si>
  <si>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</si>
  <si>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</si>
  <si>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</si>
  <si>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</si>
  <si>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</si>
  <si>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</si>
  <si>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</si>
  <si>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</si>
  <si>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</si>
  <si>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</si>
  <si>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</si>
  <si>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</si>
  <si>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</si>
  <si>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</si>
  <si>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</si>
  <si>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</si>
  <si>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</si>
  <si>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</si>
  <si>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</si>
  <si>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</si>
  <si>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</si>
  <si>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</si>
  <si>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</si>
  <si>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</si>
  <si>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</si>
  <si>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</si>
  <si>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</si>
  <si>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</si>
  <si>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</si>
  <si>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</si>
  <si>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</si>
  <si>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</si>
  <si>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</si>
  <si>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</si>
  <si>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</si>
  <si>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</si>
  <si>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</si>
  <si>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</si>
  <si>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</si>
  <si>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</si>
  <si>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</si>
  <si>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</si>
  <si>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</si>
  <si>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</si>
  <si>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</si>
  <si>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</si>
  <si>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</si>
  <si>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</si>
  <si>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</si>
  <si>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</si>
  <si>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</si>
  <si>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</si>
  <si>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</si>
  <si>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</si>
  <si>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</si>
  <si>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</si>
  <si>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</si>
  <si>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</si>
  <si>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</si>
  <si>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</si>
  <si>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</si>
  <si>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</si>
  <si>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</si>
  <si>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</si>
  <si>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</si>
  <si>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</si>
  <si>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</si>
  <si>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</si>
  <si>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</si>
  <si>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</si>
  <si>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</si>
  <si>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</si>
  <si>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</si>
  <si>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</si>
  <si>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</si>
  <si>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</si>
  <si>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</si>
  <si>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</si>
  <si>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</si>
  <si>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</si>
  <si>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</si>
  <si>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</si>
  <si>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</si>
  <si>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</si>
  <si>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</si>
  <si>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</si>
  <si>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</si>
  <si>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</si>
  <si>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</si>
  <si>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</si>
  <si>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</si>
  <si>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</si>
  <si>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</si>
  <si>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</si>
  <si>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</si>
  <si>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</si>
  <si>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</si>
  <si>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</si>
  <si>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</si>
  <si>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</si>
  <si>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</si>
  <si>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</si>
  <si>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</si>
  <si>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</si>
  <si>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</si>
  <si>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</si>
  <si>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</si>
  <si>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</si>
  <si>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</si>
  <si>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</si>
  <si>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</si>
  <si>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</si>
  <si>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</si>
  <si>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</si>
  <si>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</si>
  <si>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</si>
  <si>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</si>
  <si>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</si>
  <si>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</si>
  <si>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</si>
  <si>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</si>
  <si>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</si>
  <si>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</si>
  <si>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</si>
  <si>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</si>
  <si>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</si>
  <si>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</si>
  <si>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</si>
  <si>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</si>
  <si>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</si>
  <si>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</si>
  <si>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</si>
  <si>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</si>
  <si>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</si>
  <si>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</si>
  <si>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</si>
  <si>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</si>
  <si>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</si>
  <si>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</si>
  <si>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</si>
  <si>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</si>
  <si>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</si>
  <si>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</si>
  <si>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</si>
  <si>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</si>
  <si>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</si>
  <si>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</si>
  <si>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</si>
  <si>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</si>
  <si>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</si>
  <si>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</si>
  <si>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</si>
  <si>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</si>
  <si>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</si>
  <si>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</si>
  <si>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</si>
  <si>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</si>
  <si>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</si>
  <si>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</si>
  <si>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</si>
  <si>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</si>
  <si>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</si>
  <si>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</si>
  <si>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</si>
  <si>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</si>
  <si>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</si>
  <si>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</si>
  <si>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</si>
  <si>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</si>
  <si>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</si>
  <si>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</si>
  <si>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</si>
  <si>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</si>
  <si>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</si>
  <si>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</si>
  <si>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</si>
  <si>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</si>
  <si>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</si>
  <si>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</si>
  <si>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</si>
  <si>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</si>
  <si>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</si>
  <si>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</si>
  <si>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</si>
  <si>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</si>
  <si>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</si>
  <si>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</si>
  <si>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</si>
  <si>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</si>
  <si>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</si>
  <si>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</si>
  <si>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</si>
  <si>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</si>
  <si>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</si>
  <si>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</si>
  <si>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</si>
  <si>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</si>
  <si>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</si>
  <si>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</si>
  <si>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</si>
  <si>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</si>
  <si>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</si>
  <si>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</si>
  <si>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</si>
  <si>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</si>
  <si>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</si>
  <si>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</si>
  <si>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</si>
  <si>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</si>
  <si>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</si>
  <si>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</si>
  <si>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</si>
  <si>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</si>
  <si>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</si>
  <si>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</si>
  <si>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</si>
  <si>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</si>
  <si>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</si>
  <si>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</si>
  <si>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</si>
  <si>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</si>
  <si>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</si>
  <si>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</si>
  <si>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</si>
  <si>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</si>
  <si>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</si>
  <si>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</si>
  <si>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</si>
  <si>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</si>
  <si>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</si>
  <si>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</si>
  <si>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</si>
  <si>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</si>
  <si>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</si>
  <si>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</si>
  <si>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</si>
  <si>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</si>
  <si>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</si>
  <si>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</si>
  <si>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</si>
  <si>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</si>
  <si>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</si>
  <si>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</si>
  <si>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</si>
  <si>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</si>
  <si>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</si>
  <si>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</si>
  <si>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</si>
  <si>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</si>
  <si>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</si>
  <si>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</si>
  <si>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</si>
  <si>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</si>
  <si>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</si>
  <si>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</si>
  <si>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</si>
  <si>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</si>
  <si>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</si>
  <si>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</si>
  <si>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</si>
  <si>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</si>
  <si>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</si>
  <si>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</si>
  <si>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</si>
  <si>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</si>
  <si>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</si>
  <si>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</si>
  <si>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</si>
  <si>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</si>
  <si>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</si>
  <si>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</si>
  <si>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</si>
  <si>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</si>
  <si>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</si>
  <si>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</si>
  <si>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</si>
  <si>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</si>
  <si>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</si>
  <si>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</si>
  <si>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</si>
  <si>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</si>
  <si>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</si>
  <si>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</si>
  <si>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</si>
  <si>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</si>
  <si>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</si>
  <si>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</si>
  <si>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</si>
  <si>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</si>
  <si>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</si>
  <si>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</si>
  <si>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</si>
  <si>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</si>
  <si>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</si>
  <si>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</si>
  <si>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</si>
  <si>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</si>
  <si>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</si>
  <si>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</si>
  <si>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</si>
  <si>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</si>
  <si>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</si>
  <si>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</si>
  <si>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</si>
  <si>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</si>
  <si>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</si>
  <si>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</si>
  <si>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</si>
  <si>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</si>
  <si>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</si>
  <si>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</si>
  <si>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</si>
  <si>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</si>
  <si>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</si>
  <si>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</si>
  <si>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</si>
  <si>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</si>
  <si>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</si>
  <si>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</si>
  <si>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</si>
  <si>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</si>
  <si>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</si>
  <si>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</si>
  <si>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</si>
  <si>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</si>
  <si>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</si>
  <si>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</si>
  <si>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</si>
  <si>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</si>
  <si>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</si>
  <si>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</si>
  <si>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</si>
  <si>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</si>
  <si>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</si>
  <si>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</si>
  <si>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</si>
  <si>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</si>
  <si>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</si>
  <si>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</si>
  <si>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</si>
  <si>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</si>
  <si>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</si>
  <si>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</si>
  <si>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</si>
  <si>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</si>
  <si>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</si>
  <si>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</si>
  <si>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</si>
  <si>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</si>
  <si>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</si>
  <si>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</si>
  <si>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</si>
  <si>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</si>
  <si>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</si>
  <si>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</si>
  <si>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</si>
  <si>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</si>
  <si>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</si>
  <si>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</si>
  <si>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</si>
  <si>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</si>
  <si>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</si>
  <si>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</si>
  <si>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</si>
  <si>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</si>
  <si>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</si>
  <si>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</si>
  <si>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</si>
  <si>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</si>
  <si>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</si>
  <si>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</si>
  <si>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</si>
  <si>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</si>
  <si>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</si>
  <si>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</si>
  <si>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</si>
  <si>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</si>
  <si>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</si>
  <si>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</si>
  <si>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</si>
  <si>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</si>
  <si>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</si>
  <si>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</si>
  <si>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</si>
  <si>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</si>
  <si>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</si>
  <si>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</si>
  <si>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</si>
  <si>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</si>
  <si>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</si>
  <si>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</si>
  <si>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</si>
  <si>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</si>
  <si>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</si>
  <si>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</si>
  <si>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</si>
  <si>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</si>
  <si>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</si>
  <si>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</si>
  <si>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</si>
  <si>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</si>
  <si>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</si>
  <si>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</si>
  <si>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</si>
  <si>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</si>
  <si>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</si>
  <si>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</si>
  <si>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</si>
  <si>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</si>
  <si>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</si>
  <si>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</si>
  <si>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</si>
  <si>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</si>
  <si>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</si>
  <si>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</si>
  <si>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</si>
  <si>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</si>
  <si>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</si>
  <si>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</si>
  <si>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</si>
  <si>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</si>
  <si>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</si>
  <si>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</si>
  <si>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</si>
  <si>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</si>
  <si>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</si>
  <si>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</si>
  <si>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</si>
  <si>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</si>
  <si>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</si>
  <si>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</si>
  <si>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</si>
  <si>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</si>
  <si>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</si>
  <si>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</si>
  <si>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</si>
  <si>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</si>
  <si>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</si>
  <si>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</si>
  <si>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</si>
  <si>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</si>
  <si>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</si>
  <si>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</si>
  <si>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</si>
  <si>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</si>
  <si>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</si>
  <si>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</si>
  <si>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</si>
  <si>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</si>
  <si>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</si>
  <si>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</si>
  <si>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</si>
  <si>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</si>
  <si>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</si>
  <si>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</si>
  <si>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</si>
  <si>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</si>
  <si>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</si>
  <si>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</si>
  <si>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</si>
  <si>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</si>
  <si>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</si>
  <si>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</si>
  <si>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</si>
  <si>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</si>
  <si>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</si>
  <si>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</si>
  <si>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</si>
  <si>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</si>
  <si>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</si>
  <si>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</si>
  <si>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</si>
  <si>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</si>
  <si>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</si>
  <si>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</si>
  <si>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</si>
  <si>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</si>
  <si>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</si>
  <si>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</si>
  <si>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</si>
  <si>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</si>
  <si>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</si>
  <si>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</si>
  <si>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</si>
  <si>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</si>
  <si>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</si>
  <si>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</si>
  <si>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</si>
  <si>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</si>
  <si>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</si>
  <si>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</si>
  <si>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</si>
  <si>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</si>
  <si>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</si>
  <si>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</si>
  <si>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</si>
  <si>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</si>
  <si>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</si>
  <si>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</si>
  <si>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</si>
  <si>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</si>
  <si>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</si>
  <si>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</si>
  <si>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</si>
  <si>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</si>
  <si>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</si>
  <si>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</si>
  <si>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</si>
  <si>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</si>
  <si>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</si>
  <si>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</si>
  <si>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</si>
  <si>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</si>
  <si>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</si>
  <si>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</si>
  <si>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</si>
  <si>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</si>
  <si>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</si>
  <si>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</si>
  <si>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</si>
  <si>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</si>
  <si>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</si>
  <si>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</si>
  <si>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</si>
  <si>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</si>
  <si>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</si>
  <si>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</si>
  <si>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</si>
  <si>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</si>
  <si>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</si>
  <si>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</si>
  <si>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</si>
  <si>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</si>
  <si>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</si>
  <si>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</si>
  <si>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</si>
  <si>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</si>
  <si>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</si>
  <si>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</si>
  <si>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</si>
  <si>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</si>
  <si>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</si>
  <si>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</si>
  <si>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</si>
  <si>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</si>
  <si>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</si>
  <si>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</si>
  <si>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</si>
  <si>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</si>
  <si>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</si>
  <si>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</si>
  <si>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</si>
  <si>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</si>
  <si>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</si>
  <si>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</si>
  <si>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</si>
  <si>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</si>
  <si>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</si>
  <si>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</si>
  <si>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</si>
  <si>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</si>
  <si>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</si>
  <si>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</si>
  <si>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</si>
  <si>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</si>
  <si>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</si>
  <si>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</si>
  <si>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</si>
  <si>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</si>
  <si>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</si>
  <si>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</si>
  <si>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</si>
  <si>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</si>
  <si>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</si>
  <si>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</si>
  <si>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</si>
  <si>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</si>
  <si>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</si>
  <si>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</si>
  <si>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</si>
  <si>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</si>
  <si>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</si>
  <si>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</si>
  <si>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</si>
  <si>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</si>
  <si>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</si>
  <si>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</si>
  <si>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</si>
  <si>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</si>
  <si>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</si>
  <si>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</si>
  <si>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</si>
  <si>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</si>
  <si>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</si>
  <si>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</si>
  <si>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</si>
  <si>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</si>
  <si>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</si>
  <si>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</si>
  <si>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</si>
  <si>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</si>
  <si>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</si>
  <si>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</si>
  <si>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</si>
  <si>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</si>
  <si>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</si>
  <si>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</si>
  <si>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</si>
  <si>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</si>
  <si>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</si>
  <si>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</si>
  <si>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</si>
  <si>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</si>
  <si>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</si>
  <si>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</si>
  <si>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</si>
  <si>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</si>
  <si>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</si>
  <si>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</si>
  <si>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</si>
  <si>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</si>
  <si>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</si>
  <si>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</si>
  <si>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</si>
  <si>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</si>
  <si>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</si>
  <si>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</si>
  <si>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</si>
  <si>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</si>
  <si>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</si>
  <si>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</si>
  <si>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</si>
  <si>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</si>
  <si>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</si>
  <si>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</si>
  <si>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</si>
  <si>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</si>
  <si>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</si>
  <si>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</si>
  <si>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</si>
  <si>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</si>
  <si>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</si>
  <si>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</si>
  <si>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</si>
  <si>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</si>
  <si>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</si>
  <si>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</si>
  <si>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</si>
  <si>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</si>
  <si>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</si>
  <si>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</si>
  <si>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</si>
  <si>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</si>
  <si>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</si>
  <si>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</si>
  <si>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</si>
  <si>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</si>
  <si>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</si>
  <si>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</si>
  <si>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</si>
  <si>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</si>
  <si>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</si>
  <si>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</si>
  <si>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</si>
  <si>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</si>
  <si>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</si>
  <si>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</si>
  <si>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</si>
  <si>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</si>
  <si>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</si>
  <si>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</si>
  <si>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</si>
  <si>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</si>
  <si>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</si>
  <si>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</si>
  <si>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</si>
  <si>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</si>
  <si>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</si>
  <si>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</si>
  <si>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</si>
  <si>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</si>
  <si>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</si>
  <si>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</si>
  <si>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</si>
  <si>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</si>
  <si>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</si>
  <si>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</si>
  <si>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</si>
  <si>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</si>
  <si>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</si>
  <si>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</si>
  <si>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</si>
  <si>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</si>
  <si>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</si>
  <si>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</si>
  <si>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</si>
  <si>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</si>
  <si>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</si>
  <si>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</si>
  <si>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</si>
  <si>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</si>
  <si>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</si>
  <si>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</si>
  <si>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</si>
  <si>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</si>
  <si>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</si>
  <si>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</si>
  <si>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</si>
  <si>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</si>
  <si>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</si>
  <si>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</si>
  <si>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</si>
  <si>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</si>
  <si>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</si>
  <si>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</si>
  <si>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</si>
  <si>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</si>
  <si>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</si>
  <si>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</si>
  <si>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</si>
  <si>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</si>
  <si>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</si>
  <si>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</si>
  <si>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</si>
  <si>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</si>
  <si>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</si>
  <si>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</si>
  <si>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</si>
  <si>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</si>
  <si>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</si>
  <si>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</si>
  <si>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</si>
  <si>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</si>
  <si>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</si>
  <si>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</si>
  <si>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</si>
  <si>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</si>
  <si>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</si>
  <si>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</si>
  <si>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</si>
  <si>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</si>
  <si>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</si>
  <si>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</si>
  <si>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</si>
  <si>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</si>
  <si>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</si>
  <si>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</si>
  <si>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</si>
  <si>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</si>
  <si>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</si>
  <si>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</si>
  <si>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</si>
  <si>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</si>
  <si>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</si>
  <si>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</si>
  <si>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</si>
  <si>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</si>
  <si>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</si>
  <si>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</si>
  <si>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</si>
  <si>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</si>
  <si>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</si>
  <si>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</si>
  <si>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</si>
  <si>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</si>
  <si>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</si>
  <si>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</si>
  <si>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</si>
  <si>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</si>
  <si>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</si>
  <si>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</si>
  <si>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</si>
  <si>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</si>
  <si>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</si>
  <si>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</si>
  <si>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</si>
  <si>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</si>
  <si>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</si>
  <si>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</si>
  <si>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</si>
  <si>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</si>
  <si>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</si>
  <si>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</si>
  <si>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</si>
  <si>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</si>
  <si>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</si>
  <si>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</si>
  <si>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</si>
  <si>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</si>
  <si>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</si>
  <si>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</si>
  <si>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</si>
  <si>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</si>
  <si>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</si>
  <si>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</si>
  <si>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</si>
  <si>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</si>
  <si>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</si>
  <si>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</si>
  <si>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</si>
  <si>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</si>
  <si>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</si>
  <si>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</si>
  <si>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</si>
  <si>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</si>
  <si>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</si>
  <si>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</si>
  <si>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</si>
  <si>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</si>
  <si>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</si>
  <si>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</si>
  <si>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</si>
  <si>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</si>
  <si>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</si>
  <si>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</si>
  <si>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</si>
  <si>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</si>
  <si>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</si>
  <si>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</si>
  <si>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</si>
  <si>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</si>
  <si>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</si>
  <si>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</si>
  <si>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</si>
  <si>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</si>
  <si>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</si>
  <si>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</si>
  <si>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</si>
  <si>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</si>
  <si>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</si>
  <si>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</si>
  <si>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</si>
  <si>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</si>
  <si>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</si>
  <si>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</si>
  <si>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</si>
  <si>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</si>
  <si>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</si>
  <si>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</si>
  <si>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</si>
  <si>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</si>
  <si>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</si>
  <si>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</si>
  <si>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</si>
  <si>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</si>
  <si>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</si>
  <si>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</si>
  <si>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</si>
  <si>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</si>
  <si>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</si>
  <si>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</si>
  <si>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</si>
  <si>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</si>
  <si>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</si>
  <si>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</si>
  <si>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</si>
  <si>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</si>
  <si>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</si>
  <si>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</si>
  <si>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</si>
  <si>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</si>
  <si>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</si>
  <si>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</si>
  <si>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</si>
  <si>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</si>
  <si>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</si>
  <si>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</si>
  <si>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</si>
  <si>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</si>
  <si>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</si>
  <si>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</si>
  <si>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</si>
  <si>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</si>
  <si>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</si>
  <si>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</si>
  <si>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</si>
  <si>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</si>
  <si>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</si>
  <si>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</si>
  <si>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</si>
  <si>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</si>
  <si>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</si>
  <si>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</si>
  <si>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</si>
  <si>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</si>
  <si>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</si>
  <si>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</si>
  <si>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</si>
  <si>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</si>
  <si>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</si>
  <si>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</si>
  <si>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</si>
  <si>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</si>
  <si>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</si>
  <si>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</si>
  <si>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</si>
  <si>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</si>
  <si>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</si>
  <si>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</si>
  <si>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</si>
  <si>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</si>
  <si>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</si>
  <si>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</si>
  <si>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</si>
  <si>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</si>
  <si>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</si>
  <si>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</si>
  <si>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</si>
  <si>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</si>
  <si>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</si>
  <si>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</si>
  <si>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</si>
  <si>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</si>
  <si>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</si>
  <si>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</si>
  <si>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</si>
  <si>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</si>
  <si>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</si>
  <si>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</si>
  <si>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</si>
  <si>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</si>
  <si>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</si>
  <si>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</si>
  <si>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</si>
  <si>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</si>
  <si>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</si>
  <si>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</si>
  <si>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</si>
  <si>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</si>
  <si>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</si>
  <si>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</si>
  <si>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</si>
  <si>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</si>
  <si>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</si>
  <si>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</si>
  <si>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</si>
  <si>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</si>
  <si>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</si>
  <si>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</si>
  <si>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</si>
  <si>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</si>
  <si>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</si>
  <si>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</si>
  <si>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</si>
  <si>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</si>
  <si>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</si>
  <si>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</si>
  <si>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</si>
  <si>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</si>
  <si>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</si>
  <si>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</si>
  <si>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</si>
  <si>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</si>
  <si>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</si>
  <si>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</si>
  <si>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</si>
  <si>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</si>
  <si>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</si>
  <si>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</si>
  <si>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</si>
  <si>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</si>
  <si>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</si>
  <si>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</si>
  <si>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</si>
  <si>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</si>
  <si>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</si>
  <si>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</si>
  <si>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</si>
  <si>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</si>
  <si>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</si>
  <si>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</si>
  <si>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</si>
  <si>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</si>
  <si>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</si>
  <si>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</si>
  <si>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</si>
  <si>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</si>
  <si>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</si>
  <si>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</si>
  <si>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</si>
  <si>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</si>
  <si>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</si>
  <si>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</si>
  <si>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</si>
  <si>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</si>
  <si>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</si>
  <si>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</si>
  <si>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</si>
  <si>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</si>
  <si>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</si>
  <si>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</si>
  <si>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</si>
  <si>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</si>
  <si>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</si>
  <si>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</si>
  <si>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</si>
  <si>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</si>
  <si>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</si>
  <si>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</si>
  <si>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</si>
  <si>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</si>
  <si>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</si>
  <si>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</si>
  <si>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</si>
  <si>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</si>
  <si>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</si>
  <si>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</si>
  <si>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</si>
  <si>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</si>
  <si>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</si>
  <si>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</si>
  <si>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</si>
  <si>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</si>
  <si>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</si>
  <si>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</si>
  <si>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</si>
  <si>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</si>
  <si>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</si>
  <si>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</si>
  <si>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</si>
  <si>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</si>
  <si>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</si>
  <si>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</si>
  <si>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</si>
  <si>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</si>
  <si>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</si>
  <si>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</si>
  <si>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</si>
  <si>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</si>
  <si>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</si>
  <si>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</si>
  <si>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</si>
  <si>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</si>
  <si>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</si>
  <si>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</si>
  <si>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</si>
  <si>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</si>
  <si>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</si>
  <si>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</si>
  <si>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</si>
  <si>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</si>
  <si>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</si>
  <si>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</si>
  <si>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</si>
  <si>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</si>
  <si>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</si>
  <si>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</si>
  <si>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</si>
  <si>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</si>
  <si>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</si>
  <si>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</si>
  <si>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</si>
  <si>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</si>
  <si>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</si>
  <si>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</si>
  <si>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</si>
  <si>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</si>
  <si>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</si>
  <si>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</si>
  <si>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</si>
  <si>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</si>
  <si>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</si>
  <si>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</si>
  <si>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</si>
  <si>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</si>
  <si>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</si>
  <si>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</si>
  <si>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</si>
  <si>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</si>
  <si>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</si>
  <si>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</si>
  <si>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</si>
  <si>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</si>
  <si>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</si>
  <si>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</si>
  <si>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</si>
  <si>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</si>
  <si>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</si>
  <si>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</si>
  <si>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</si>
  <si>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</si>
  <si>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</si>
  <si>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</si>
  <si>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</si>
  <si>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</si>
  <si>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</si>
  <si>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</si>
  <si>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</si>
  <si>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</si>
  <si>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</si>
  <si>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</si>
  <si>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</si>
  <si>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</si>
  <si>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</si>
  <si>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</si>
  <si>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</si>
  <si>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</si>
  <si>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</si>
  <si>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</si>
  <si>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</si>
  <si>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</si>
  <si>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</si>
  <si>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</si>
  <si>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</si>
  <si>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</si>
  <si>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</si>
  <si>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</si>
  <si>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</si>
  <si>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</si>
  <si>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</si>
  <si>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</si>
  <si>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</si>
  <si>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</si>
  <si>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</si>
  <si>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</si>
  <si>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</si>
  <si>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</si>
  <si>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</si>
  <si>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</si>
  <si>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</si>
  <si>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</si>
  <si>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</si>
  <si>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</si>
  <si>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</si>
  <si>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</si>
  <si>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</si>
  <si>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</si>
  <si>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</si>
  <si>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</si>
  <si>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</si>
  <si>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</si>
  <si>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</si>
  <si>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</si>
  <si>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</si>
  <si>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</si>
  <si>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</si>
  <si>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</si>
  <si>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</si>
  <si>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</si>
  <si>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</si>
  <si>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</si>
  <si>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</si>
  <si>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</si>
  <si>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</si>
  <si>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</si>
  <si>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</si>
  <si>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</si>
  <si>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</si>
  <si>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</si>
  <si>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</si>
  <si>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</si>
  <si>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</si>
  <si>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</si>
  <si>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</si>
  <si>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</si>
  <si>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</si>
  <si>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</si>
  <si>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</si>
  <si>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</si>
  <si>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</si>
  <si>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</si>
  <si>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</si>
  <si>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</si>
  <si>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</si>
  <si>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</si>
  <si>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</si>
  <si>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</si>
  <si>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</si>
  <si>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</si>
  <si>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</si>
  <si>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</si>
  <si>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</si>
  <si>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</si>
  <si>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</si>
  <si>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</si>
  <si>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</si>
  <si>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</si>
  <si>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</si>
  <si>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</si>
  <si>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</si>
  <si>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</si>
  <si>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</si>
  <si>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</si>
  <si>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</si>
  <si>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</si>
  <si>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</si>
  <si>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</si>
  <si>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</si>
  <si>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</si>
  <si>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</si>
  <si>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</si>
  <si>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</si>
  <si>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</si>
  <si>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</si>
  <si>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</si>
  <si>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</si>
  <si>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</si>
  <si>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</si>
  <si>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</si>
  <si>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</si>
  <si>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</si>
  <si>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</si>
  <si>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</si>
  <si>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</si>
  <si>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</si>
  <si>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</si>
  <si>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</si>
  <si>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</si>
  <si>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</si>
  <si>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</si>
  <si>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</si>
  <si>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</si>
  <si>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</si>
  <si>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</si>
  <si>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</si>
  <si>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</si>
  <si>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</si>
  <si>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</si>
  <si>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</si>
  <si>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</si>
  <si>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</si>
  <si>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</si>
  <si>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</si>
  <si>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</si>
  <si>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</si>
  <si>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</si>
  <si>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</si>
  <si>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</si>
  <si>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</si>
  <si>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</si>
  <si>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</si>
  <si>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</si>
  <si>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</si>
  <si>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</si>
  <si>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</si>
  <si>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</si>
  <si>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</si>
  <si>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</si>
  <si>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</si>
  <si>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</si>
  <si>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</si>
  <si>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</si>
  <si>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</si>
  <si>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</si>
  <si>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</si>
  <si>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</si>
  <si>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</si>
  <si>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</si>
  <si>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</si>
  <si>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</si>
  <si>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</si>
  <si>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</si>
  <si>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</si>
  <si>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</si>
  <si>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</si>
  <si>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</si>
  <si>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</si>
  <si>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</si>
  <si>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</si>
  <si>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</si>
  <si>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</si>
  <si>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</si>
  <si>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</si>
  <si>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</si>
  <si>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</si>
  <si>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</si>
  <si>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</si>
  <si>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</si>
  <si>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</si>
  <si>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</si>
  <si>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</si>
  <si>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</si>
  <si>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</si>
  <si>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</si>
  <si>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</si>
  <si>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</si>
  <si>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</si>
  <si>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</si>
  <si>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</si>
  <si>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</si>
  <si>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</si>
  <si>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</si>
  <si>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</si>
  <si>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</si>
  <si>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</si>
  <si>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</si>
  <si>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</si>
  <si>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</si>
  <si>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</si>
  <si>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</si>
  <si>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</si>
  <si>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</si>
  <si>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</si>
  <si>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</si>
  <si>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</si>
  <si>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</si>
  <si>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</si>
  <si>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</si>
  <si>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</si>
  <si>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</si>
  <si>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</si>
  <si>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</si>
  <si>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</si>
  <si>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</si>
  <si>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</si>
  <si>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</si>
  <si>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</si>
  <si>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</si>
  <si>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</si>
  <si>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</si>
  <si>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</si>
  <si>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</si>
  <si>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</si>
  <si>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</si>
  <si>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</si>
  <si>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</si>
  <si>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</si>
  <si>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</si>
  <si>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</si>
  <si>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</si>
  <si>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</si>
  <si>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</si>
  <si>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</si>
  <si>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</si>
  <si>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</si>
  <si>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</si>
  <si>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</si>
  <si>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</si>
  <si>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</si>
  <si>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</si>
  <si>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</si>
  <si>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</si>
  <si>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</si>
  <si>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</si>
  <si>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</si>
  <si>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</si>
  <si>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</si>
  <si>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</si>
  <si>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</si>
  <si>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</si>
  <si>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</si>
  <si>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</si>
  <si>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</si>
  <si>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</si>
  <si>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</si>
  <si>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</si>
  <si>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</si>
  <si>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</si>
  <si>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</si>
  <si>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</si>
  <si>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</si>
  <si>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</si>
  <si>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</si>
  <si>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</si>
  <si>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</si>
  <si>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</si>
  <si>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</si>
  <si>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</si>
  <si>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</si>
  <si>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</si>
  <si>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</si>
  <si>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</si>
  <si>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</si>
  <si>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</si>
  <si>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</si>
  <si>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</si>
  <si>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</si>
  <si>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</si>
  <si>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</si>
  <si>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</si>
  <si>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</si>
  <si>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</si>
  <si>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</si>
  <si>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</si>
  <si>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</si>
  <si>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</si>
  <si>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</si>
  <si>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</si>
  <si>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</si>
  <si>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</si>
  <si>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</si>
  <si>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</si>
  <si>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</si>
  <si>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</si>
  <si>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</si>
  <si>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</si>
  <si>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</si>
  <si>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</si>
  <si>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</si>
  <si>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</si>
  <si>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</si>
  <si>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</si>
  <si>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</si>
  <si>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</si>
  <si>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</si>
  <si>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</si>
  <si>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</si>
  <si>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</si>
  <si>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</si>
  <si>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</si>
  <si>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</si>
  <si>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</si>
  <si>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</si>
  <si>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</si>
  <si>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</si>
  <si>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</si>
  <si>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</si>
  <si>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</si>
  <si>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</si>
  <si>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</si>
  <si>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</si>
  <si>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</si>
  <si>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</si>
  <si>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</si>
  <si>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</si>
  <si>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</si>
  <si>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</si>
  <si>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</si>
  <si>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</si>
  <si>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</si>
  <si>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</si>
  <si>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</si>
  <si>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</si>
  <si>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</si>
  <si>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</si>
  <si>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</si>
  <si>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</si>
  <si>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</si>
  <si>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</si>
  <si>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</si>
  <si>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</si>
  <si>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</si>
  <si>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</si>
  <si>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</si>
  <si>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</si>
  <si>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</si>
  <si>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</si>
  <si>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</si>
  <si>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</si>
  <si>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</si>
  <si>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</si>
  <si>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</si>
  <si>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</si>
  <si>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</si>
  <si>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</si>
  <si>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</si>
  <si>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</si>
  <si>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</si>
  <si>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</si>
  <si>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</si>
  <si>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</si>
  <si>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</si>
  <si>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</si>
  <si>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</si>
  <si>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</si>
  <si>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</si>
  <si>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</si>
  <si>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</si>
  <si>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</si>
  <si>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</si>
  <si>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</si>
  <si>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</si>
  <si>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</si>
  <si>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</si>
  <si>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</si>
  <si>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</si>
  <si>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</si>
  <si>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</si>
  <si>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</si>
  <si>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</si>
  <si>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</si>
  <si>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</si>
  <si>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</si>
  <si>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</si>
  <si>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</si>
  <si>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</si>
  <si>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</si>
  <si>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</si>
  <si>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</si>
  <si>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</si>
  <si>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</si>
  <si>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</si>
  <si>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</si>
  <si>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</si>
  <si>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</si>
  <si>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</si>
  <si>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</si>
  <si>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</si>
  <si>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</si>
  <si>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</si>
  <si>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</si>
  <si>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</si>
  <si>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</si>
  <si>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</si>
  <si>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</si>
  <si>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</si>
  <si>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</si>
  <si>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</si>
  <si>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</si>
  <si>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</si>
  <si>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</si>
  <si>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</si>
  <si>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</si>
  <si>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</si>
  <si>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</si>
  <si>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</si>
  <si>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</si>
  <si>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</si>
  <si>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</si>
  <si>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</si>
  <si>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</si>
  <si>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</si>
  <si>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</si>
  <si>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</si>
  <si>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</si>
  <si>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</si>
  <si>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</si>
  <si>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</si>
  <si>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</si>
  <si>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</si>
  <si>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</si>
  <si>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</si>
  <si>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</si>
  <si>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</si>
  <si>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</si>
  <si>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</si>
  <si>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</si>
  <si>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</si>
  <si>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</si>
  <si>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</si>
  <si>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</si>
  <si>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</si>
  <si>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</si>
  <si>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</si>
  <si>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</si>
  <si>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</si>
  <si>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</si>
  <si>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</si>
  <si>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</si>
  <si>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</si>
  <si>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</si>
  <si>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</si>
  <si>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</si>
  <si>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</si>
  <si>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</si>
  <si>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</si>
  <si>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</si>
  <si>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</si>
  <si>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</si>
  <si>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</si>
  <si>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</si>
  <si>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</si>
  <si>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</si>
  <si>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</si>
  <si>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</si>
  <si>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</si>
  <si>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</si>
  <si>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</si>
  <si>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</si>
  <si>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</si>
  <si>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</si>
  <si>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</si>
  <si>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</si>
  <si>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</si>
  <si>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</si>
  <si>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</si>
  <si>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</si>
  <si>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</si>
  <si>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</si>
  <si>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</si>
  <si>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</si>
  <si>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</si>
  <si>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</si>
  <si>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</si>
  <si>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</si>
  <si>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</si>
  <si>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</si>
  <si>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</si>
  <si>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</si>
  <si>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</si>
  <si>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</si>
  <si>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</si>
  <si>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</si>
  <si>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</si>
  <si>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</si>
  <si>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</si>
  <si>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</si>
  <si>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</si>
  <si>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</si>
  <si>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</si>
  <si>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</si>
  <si>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</si>
  <si>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</si>
  <si>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</si>
  <si>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</si>
  <si>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</si>
  <si>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</si>
  <si>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</si>
  <si>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</si>
  <si>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</si>
  <si>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</si>
  <si>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</si>
  <si>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</si>
  <si>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</si>
  <si>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</si>
  <si>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</si>
  <si>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</si>
  <si>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</si>
  <si>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</si>
  <si>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</si>
  <si>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</si>
  <si>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</si>
  <si>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</si>
  <si>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</si>
  <si>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</si>
  <si>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</si>
  <si>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</si>
  <si>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</si>
  <si>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</si>
  <si>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</si>
  <si>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</si>
  <si>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</si>
  <si>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</si>
  <si>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</si>
  <si>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</si>
  <si>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</si>
  <si>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</si>
  <si>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</si>
  <si>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</si>
  <si>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</si>
  <si>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</si>
  <si>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</si>
  <si>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</si>
  <si>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</si>
  <si>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</si>
  <si>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</si>
  <si>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</si>
  <si>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</si>
  <si>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</si>
  <si>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</si>
  <si>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</si>
  <si>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</si>
  <si>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</si>
  <si>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</si>
  <si>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</si>
  <si>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</si>
  <si>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</si>
  <si>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</si>
  <si>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</si>
  <si>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</si>
  <si>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</si>
  <si>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</si>
  <si>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</si>
  <si>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</si>
  <si>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</si>
  <si>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</si>
  <si>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</si>
  <si>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</si>
  <si>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</si>
  <si>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</si>
  <si>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</si>
  <si>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</si>
  <si>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</si>
  <si>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</si>
  <si>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</si>
  <si>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</si>
  <si>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</si>
  <si>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</si>
  <si>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</si>
  <si>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</si>
  <si>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</si>
  <si>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</si>
  <si>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</si>
  <si>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</si>
  <si>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</si>
  <si>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</si>
  <si>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</si>
  <si>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</si>
  <si>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</si>
  <si>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</si>
  <si>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</si>
  <si>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</si>
  <si>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</si>
  <si>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</si>
  <si>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</si>
  <si>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</si>
  <si>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</si>
  <si>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</si>
  <si>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</si>
  <si>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</si>
  <si>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</si>
  <si>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</si>
  <si>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</si>
  <si>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</si>
  <si>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</si>
  <si>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</si>
  <si>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</si>
  <si>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</si>
  <si>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</si>
  <si>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</si>
  <si>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</si>
  <si>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</si>
  <si>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</si>
  <si>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</si>
  <si>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</si>
  <si>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</si>
  <si>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</si>
  <si>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</si>
  <si>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</si>
  <si>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</si>
  <si>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</si>
  <si>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</si>
  <si>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</si>
  <si>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</si>
  <si>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</si>
  <si>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</si>
  <si>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</si>
  <si>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</si>
  <si>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</si>
  <si>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</si>
  <si>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</si>
  <si>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</si>
  <si>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</si>
  <si>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</si>
  <si>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</si>
  <si>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</si>
  <si>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</si>
  <si>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</si>
  <si>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</si>
  <si>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</si>
  <si>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</si>
  <si>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</si>
  <si>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</si>
  <si>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</si>
  <si>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</si>
  <si>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</si>
  <si>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</si>
  <si>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</si>
  <si>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</si>
  <si>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</si>
  <si>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</si>
  <si>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</si>
  <si>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</si>
  <si>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</si>
  <si>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</si>
  <si>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</si>
  <si>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</si>
  <si>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</si>
  <si>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</si>
  <si>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</si>
  <si>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</si>
  <si>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</si>
  <si>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</si>
  <si>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</si>
  <si>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</si>
  <si>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</si>
  <si>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</si>
  <si>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</si>
  <si>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</si>
  <si>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</si>
  <si>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</si>
  <si>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</si>
  <si>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</si>
  <si>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</si>
  <si>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</si>
  <si>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</si>
  <si>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</si>
  <si>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</si>
  <si>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</si>
  <si>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</si>
  <si>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</si>
  <si>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</si>
  <si>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</si>
  <si>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</si>
  <si>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</si>
  <si>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</si>
  <si>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</si>
  <si>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</si>
  <si>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</si>
  <si>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</si>
  <si>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</si>
  <si>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</si>
  <si>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</si>
  <si>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</si>
  <si>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</si>
  <si>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</si>
  <si>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</si>
  <si>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</si>
  <si>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</si>
  <si>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</si>
  <si>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</si>
  <si>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</si>
  <si>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</si>
  <si>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</si>
  <si>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</si>
  <si>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</si>
  <si>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</si>
  <si>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</si>
  <si>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</si>
  <si>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</si>
  <si>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</si>
  <si>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</si>
  <si>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</si>
  <si>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</si>
  <si>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</si>
  <si>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</si>
  <si>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</si>
  <si>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</si>
  <si>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</si>
  <si>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</si>
  <si>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</si>
  <si>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</si>
  <si>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</si>
  <si>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</si>
  <si>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</si>
  <si>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</si>
  <si>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</si>
  <si>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</si>
  <si>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</si>
  <si>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</si>
  <si>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</si>
  <si>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</si>
  <si>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</si>
  <si>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</si>
  <si>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</si>
  <si>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</si>
  <si>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</si>
  <si>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</si>
  <si>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</si>
  <si>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</si>
  <si>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</si>
  <si>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</si>
  <si>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</si>
  <si>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</si>
  <si>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</si>
  <si>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</si>
  <si>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</si>
  <si>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</si>
  <si>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</si>
  <si>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</si>
  <si>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</si>
  <si>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</si>
  <si>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</si>
  <si>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</si>
  <si>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</si>
  <si>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</si>
  <si>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</si>
  <si>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</si>
  <si>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</si>
  <si>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</si>
  <si>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</si>
  <si>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</si>
  <si>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</si>
  <si>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</si>
  <si>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</si>
  <si>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</si>
  <si>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</si>
  <si>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</si>
  <si>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</si>
  <si>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</si>
  <si>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</si>
  <si>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</si>
  <si>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</si>
  <si>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</si>
  <si>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</si>
  <si>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</si>
  <si>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</si>
  <si>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</si>
  <si>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</si>
  <si>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</si>
  <si>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</si>
  <si>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</si>
  <si>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</si>
  <si>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</si>
  <si>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</si>
  <si>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</si>
  <si>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</si>
  <si>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</si>
  <si>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</si>
  <si>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</si>
  <si>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</si>
  <si>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</si>
  <si>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</si>
  <si>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</si>
  <si>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</si>
  <si>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</si>
  <si>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</si>
  <si>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</si>
  <si>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</si>
  <si>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</si>
  <si>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</si>
  <si>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</si>
  <si>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</si>
  <si>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</si>
  <si>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</si>
  <si>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</si>
  <si>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</si>
  <si>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</si>
  <si>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</si>
  <si>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</si>
  <si>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</si>
  <si>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</si>
  <si>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</si>
  <si>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</si>
  <si>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</si>
  <si>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</si>
  <si>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</si>
  <si>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</si>
  <si>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</si>
  <si>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</si>
  <si>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</si>
  <si>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</si>
  <si>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</si>
  <si>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</si>
  <si>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</si>
  <si>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</si>
  <si>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</si>
  <si>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</si>
  <si>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</si>
  <si>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</si>
  <si>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</si>
  <si>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</si>
  <si>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</si>
  <si>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</si>
  <si>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</si>
  <si>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</si>
  <si>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</si>
  <si>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</si>
  <si>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</si>
  <si>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</si>
  <si>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</si>
  <si>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</si>
  <si>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</si>
  <si>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</si>
  <si>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</si>
  <si>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</si>
  <si>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</si>
  <si>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</si>
  <si>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</si>
  <si>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</si>
  <si>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</si>
  <si>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</si>
  <si>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</si>
  <si>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</si>
  <si>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</si>
  <si>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</si>
  <si>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</si>
  <si>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</si>
  <si>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</si>
  <si>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</si>
  <si>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</si>
  <si>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</si>
  <si>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</si>
  <si>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</si>
  <si>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</si>
  <si>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</si>
  <si>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</si>
  <si>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</si>
  <si>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</si>
  <si>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</si>
  <si>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</si>
  <si>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</si>
  <si>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</si>
  <si>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</si>
  <si>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</si>
  <si>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</si>
  <si>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</si>
  <si>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</si>
  <si>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</si>
  <si>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</si>
  <si>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</si>
  <si>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</si>
  <si>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</si>
  <si>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</si>
  <si>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</si>
  <si>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</si>
  <si>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</si>
  <si>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</si>
  <si>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PCM-20251114-00001666</t>
  </si>
  <si>
    <t>Emergency</t>
  </si>
  <si>
    <t xml:space="preserve">The site located on mountain limit Accsess // Em team need 120 min </t>
  </si>
  <si>
    <t>PCM-20251114-00001724</t>
  </si>
  <si>
    <t xml:space="preserve">EM team need 90 min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</si>
  <si>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</si>
  <si>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</si>
  <si>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</si>
  <si>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</si>
  <si>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PCM-20251114-00001684</t>
  </si>
  <si>
    <t>Sceco power cut , Sceco team working at site   and cannot connected pg due to parking issue</t>
  </si>
  <si>
    <t>NO PCM</t>
  </si>
  <si>
    <t>Access the owner not responding</t>
  </si>
  <si>
    <t>PCM-20251114-00001622</t>
  </si>
  <si>
    <t>Access night issue, security refused enter inside company just during WH</t>
  </si>
  <si>
    <t>PCM-20251114-00001703</t>
  </si>
  <si>
    <t xml:space="preserve">Heavy rain in area and team on the way to saving HUB site </t>
  </si>
  <si>
    <t>PCM-20251115-00000159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</si>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</sst>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48" dataDxfId="47" headerRowBorderDxfId="45" tableBorderDxfId="46" totalsRowBorderDxfId="44">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313.09591770833504</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0.28831354167050449</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45976.044343634261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45976.044343634261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45976.044343634261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45976.044343634261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45976.044343634261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45976.044343634261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45976.044343634261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45976.044343634261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45976.044343634261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45976.044343634261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45976.044343634261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45976.044343634261</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45976.044343634261</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45976.044343634261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45976.044343634261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45976.044343634261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45976.044343634261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45976.044343634261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45976.044343634261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45976.044343634261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45976.044343634261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45976.044343634261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45976.044343634261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45976.044343634261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45976.044343634261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45976.044343634261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45976.044343634261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45976.044343634261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45976.044343634261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45976.044343634261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45976.044343634261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45976.044343634261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45976.044343634261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45976.044343634261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45976.044343634261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45976.044343634261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45976.044343634261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45976.044343634261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45976.044343634261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45976.044343634261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45976.044343634261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45976.044343634261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45976.044343634261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45976.044343634261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45976.044343634261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45976.044343634261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45976.044343634261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45976.044343634261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45976.044343634261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45976.044343634261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45976.044343634261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45976.044343634261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45976.044343634261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45976.044343634261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45976.044343634261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45976.044343634261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45976.044343634261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45976.044343634261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45976.044343634261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45976.044343634261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45976.044343634261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45976.044343634261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45976.044343634261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45976.044343634261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45976.044343634261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45976.044343634261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45976.044343634261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45976.044343634261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45976.044343634261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45976.044343634261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45976.044343634261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45976.044343634261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45976.044343634261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45976.044343634261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45976.044343634261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45976.044343634261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45976.044343634261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45976.044343634261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45976.044343634261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45976.044343634261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45976.044343634261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45976.044343634261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45976.044343634261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45976.044343634261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45976.044343634261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45976.044343634261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45976.044343634261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45976.044343634261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45976.044343634261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45976.044343634261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45976.044343634261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45976.044343634261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45976.044343634261</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151.0445056712997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45976.044343634261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45976.044343634261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45976.044343634261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45976.044343634261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45976.044343634261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45976.044343634261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45976.044343634261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45976.044343634261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45976.044343634261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45976.044343634261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45976.044343634261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45976.044343634261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45976.044343634261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45976.044343634261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45976.044343634261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45976.044343634261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45976.044343634261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45976.044343634261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45976.044343634261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45976.044343634261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45976.044343634261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45976.044343634261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45976.044343634261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45976.044343634261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45976.044343634261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45976.044343634261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45976.044343634261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45976.044343634261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45976.044343634261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45976.044343634261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45976.044343634261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45976.044343634261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45976.044343634261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45976.044343634261</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39107</v>
      </c>
      <c r="B2" s="61" t="str">
        <f>IFERROR(VLOOKUP(D2,DB!A:K,11,0),"")</f>
        <v>R3</v>
      </c>
      <c r="C2" s="18">
        <v>18</v>
      </c>
      <c r="D2" s="18" t="s">
        <v>38866</v>
      </c>
      <c r="E2" s="61" t="s">
        <v>39108</v>
      </c>
      <c r="F2" s="157">
        <v>45975.949479166666</v>
      </c>
      <c r="G2" s="21">
        <f ca="1">IFERROR(NOW()-F2,"-")</f>
        <v>9.4864467595471069E-2</v>
      </c>
      <c r="H2" s="22">
        <v>45975.941134259258</v>
      </c>
      <c r="I2" s="19" t="str">
        <f>IFERROR(VLOOKUP(D2,DB!A:F,6,0),"")</f>
        <v>Generator-DG</v>
      </c>
      <c r="J2" s="18" t="str">
        <f>IFERROR(VLOOKUP(D2,DB!A:G,7,0),"")</f>
        <v>Good</v>
      </c>
      <c r="K2" s="45" t="s">
        <v>39109</v>
      </c>
      <c r="L2" s="23" t="str">
        <f>IFERROR(VLOOKUP(D2,DB!A:I,9,0),"")</f>
        <v>Latis</v>
      </c>
    </row>
    <row r="3" spans="1:13" ht="15" customHeight="1">
      <c r="A3" s="19" t="s">
        <v>39110</v>
      </c>
      <c r="B3" s="61" t="str">
        <f>IFERROR(VLOOKUP(D3,DB!A:K,11,0),"")</f>
        <v>R3</v>
      </c>
      <c r="C3" s="18">
        <v>1</v>
      </c>
      <c r="D3" s="18" t="s">
        <v>28357</v>
      </c>
      <c r="E3" s="18" t="s">
        <v>39021</v>
      </c>
      <c r="F3" s="20">
        <v>45975.972094907411</v>
      </c>
      <c r="G3" s="21">
        <f t="shared" ref="G3:G55" ca="1" si="0">IFERROR(NOW()-F3,"-")</f>
        <v>7.2248726850375533E-2</v>
      </c>
      <c r="H3" s="22">
        <v>45975.991585648146</v>
      </c>
      <c r="I3" s="19" t="str">
        <f>IFERROR(VLOOKUP(D3,DB!A:F,6,0),"")</f>
        <v>SCECO</v>
      </c>
      <c r="J3" s="18" t="str">
        <f>IFERROR(VLOOKUP(D3,DB!A:G,7,0),"")</f>
        <v>Good</v>
      </c>
      <c r="K3" s="45" t="s">
        <v>39111</v>
      </c>
      <c r="L3" s="23" t="str">
        <f>IFERROR(VLOOKUP(D3,DB!A:I,9,0),"")</f>
        <v>Latis</v>
      </c>
    </row>
    <row r="4" spans="1:13" ht="15" customHeight="1">
      <c r="A4" s="19"/>
      <c r="B4" s="61" t="str">
        <f>IFERROR(VLOOKUP(D4,DB!A:K,11,0),"")</f>
        <v/>
      </c>
      <c r="C4" s="18"/>
      <c r="D4" s="18"/>
      <c r="E4" s="18"/>
      <c r="F4" s="20"/>
      <c r="G4" s="21">
        <f t="shared" ca="1" si="0"/>
        <v>45976.044343634261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45976.044343634261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45976.044343634261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45976.044343634261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45976.044343634261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45976.044343634261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45976.044343634261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45976.044343634261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45976.044343634261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45976.044343634261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45976.044343634261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45976.044343634261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45976.044343634261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45976.044343634261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45976.044343634261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45976.044343634261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45976.044343634261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45976.044343634261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45976.044343634261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45976.044343634261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45976.044343634261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45976.044343634261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45976.044343634261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45976.044343634261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45976.044343634261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45976.044343634261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45976.044343634261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45976.044343634261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45976.044343634261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45976.044343634261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45976.044343634261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45976.044343634261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45976.044343634261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45976.044343634261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45976.044343634261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45976.044343634261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45976.044343634261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45976.044343634261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45976.044343634261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45976.044343634261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45976.044343634261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45976.044343634261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45976.044343634261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45976.044343634261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45976.044343634261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45976.044343634261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45976.044343634261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45976.044343634261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45976.044343634261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45976.044343634261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45976.044343634261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45976.044343634261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45976.044343634261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45976.044343634261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45976.044343634261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45976.044343634261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45976.044343634261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45976.044343634261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45976.044343634261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45976.044343634261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45976.044343634261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45976.044343634261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45976.044343634261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45976.044343634261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45976.044343634261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45976.044343634261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45976.044343634261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45976.044343634261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45976.044343634261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45976.044343634261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45976.044343634261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45976.044343634261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45976.044343634261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45976.044343634261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45976.044343634261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45976.044343634261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45976.044343634261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45976.044343634261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45976.044343634261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45976.044343634261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45976.044343634261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45976.044343634261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45976.044343634261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45976.044343634261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45976.044343634261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45976.044343634261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45976.044343634261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45976.044343634261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45976.044343634261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45976.044343634261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45976.044343634261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45976.044343634261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45976.044343634261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45976.044343634261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45976.044343634261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45976.044343634261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45976.044343634261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45976.044343634261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45976.044343634261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45976.044343634261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45976.044343634261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45976.044343634261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45976.044343634261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45976.044343634261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45976.044343634261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45976.044343634261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45976.044343634261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45976.044343634261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45976.044343634261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45976.044343634261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45976.044343634261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45976.044343634261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45976.044343634261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45976.044343634261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45976.044343634261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45976.044343634261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45976.044343634261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45976.044343634261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45976.044343634261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45976.044343634261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45976.044343634261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45976.044343634261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45976.044343634261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45976.044343634261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45976.044343634261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45976.044343634261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45976.044343634261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45976.044343634261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45976.044343634261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45976.044343634261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45976.044343634261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45976.044343634261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45976.044343634261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45976.044343634261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45976.044343634261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45976.044343634261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45976.044343634261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45976.044343634261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45976.044343634261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45976.044343634261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45976.044343634261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45976.044343634261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45976.044343634261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45976.044343634261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45976.044343634261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45976.044343634261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45976.044343634261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45976.044343634261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45976.044343634261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45976.044343634261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45976.044343634261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45976.044343634261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45976.044343634261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45976.044343634261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45976.044343634261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45976.044343634261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45976.044343634261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45976.044343634261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45976.044343634261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45976.044343634261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45976.044343634261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45976.044343634261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45976.044343634261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45976.044343634261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45976.044343634261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45976.044343634261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45976.044343634261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45976.044343634261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45976.044343634261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45976.044343634261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45976.044343634261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45976.044343634261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45976.044343634261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45976.044343634261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45976.044343634261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45976.044343634261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45976.044343634261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45976.044343634261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45976.044343634261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45976.044343634261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45976.044343634261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45976.044343634261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45976.044343634261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45976.044343634261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45976.044343634261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45976.044343634261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45976.044343634261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45976.044343634261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45976.044343634261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45976.044343634261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45976.044343634261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45976.044343634261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45976.044343634261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45976.044343634261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45976.044343634261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45976.044343634261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45976.044343634261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45976.044343634261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45976.044343634261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45976.044343634261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45976.044343634261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45976.044343634261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45976.044343634261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45976.044343634261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45976.044343634261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45976.044343634261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45976.044343634261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45976.044343634261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45976.044343634261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45976.044343634261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45976.044343634261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45976.044343634261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45976.044343634261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45976.044343634261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45976.044343634261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45976.044343634261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45976.044343634261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45976.044343634261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45976.044343634261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45976.044343634261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45976.044343634261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45976.044343634261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45976.044343634261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45976.044343634261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45976.044343634261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45976.044343634261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45976.044343634261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45976.044343634261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45976.044343634261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45976.044343634261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45976.044343634261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45976.044343634261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45976.044343634261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45976.044343634261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45976.044343634261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45976.044343634261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45976.044343634261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45976.044343634261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45976.044343634261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45976.044343634261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45976.044343634261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45976.044343634261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45976.044343634261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45976.044343634261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45976.044343634261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45976.044343634261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45976.044343634261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45976.044343634261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45976.044343634261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45976.044343634261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45976.044343634261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45976.044343634261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45976.044343634261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45976.044343634261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45976.044343634261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45976.044343634261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45976.044343634261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45976.044343634261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45976.044343634261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45976.044343634261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45976.044343634261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45976.044343634261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45976.044343634261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45976.044343634261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45976.044343634261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45976.044343634261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45976.044343634261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45976.044343634261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45976.044343634261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45976.044343634261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45976.044343634261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45976.044343634261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45976.044343634261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45976.044343634261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45976.044343634261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45976.044343634261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45976.044343634261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45976.044343634261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45976.044343634261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45976.044343634261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45976.044343634261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45976.044343634261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45976.044343634261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45976.044343634261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45976.044343634261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45976.044343634261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45976.044343634261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45976.044343634261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45976.044343634261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45976.044343634261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45976.044343634261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45976.044343634261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45976.044343634261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45976.044343634261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45976.044343634261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45976.044343634261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45976.044343634261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45976.044343634261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45976.044343634261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45976.044343634261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45976.044343634261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45976.044343634261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45976.044343634261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45976.044343634261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45976.044343634261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45976.044343634261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45976.044343634261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45976.044343634261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45976.044343634261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45976.044343634261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45976.044343634261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45976.044343634261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45976.044343634261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45976.044343634261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45976.044343634261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45976.044343634261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45976.044343634261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45976.044343634261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45976.044343634261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45976.044343634261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45976.044343634261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45976.044343634261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45976.044343634261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45976.044343634261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45976.044343634261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45976.044343634261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45976.044343634261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45976.044343634261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45976.044343634261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45976.044343634261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45976.044343634261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45976.044343634261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45976.044343634261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45976.044343634261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45976.044343634261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45976.044343634261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45976.044343634261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45976.044343634261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45976.044343634261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45976.044343634261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45976.044343634261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45976.044343634261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45976.044343634261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45976.044343634261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45976.044343634261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45976.044343634261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45976.044343634261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45976.044343634261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45976.044343634261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45976.044343634261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45976.044343634261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45976.044343634261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45976.044343634261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45976.044343634261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45976.044343634261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45976.044343634261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45976.044343634261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45976.044343634261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45976.044343634261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45976.044343634261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45976.044343634261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45976.044343634261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45976.044343634261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45976.044343634261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45976.044343634261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45976.044343634261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45976.044343634261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45976.044343634261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45976.044343634261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45976.044343634261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45976.044343634261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45976.044343634261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45976.044343634261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45976.044343634261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45976.044343634261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45976.044343634261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45976.044343634261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45976.044343634261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45976.044343634261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45976.044343634261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45976.044343634261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45976.044343634261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45976.044343634261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45976.044343634261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45976.044343634261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45976.044343634261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45976.044343634261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45976.044343634261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45976.044343634261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45976.044343634261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45976.044343634261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45976.044343634261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45976.044343634261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45976.044343634261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45976.044343634261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45976.044343634261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45976.044343634261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45976.044343634261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45976.044343634261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45976.044343634261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45976.044343634261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45976.044343634261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45976.044343634261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45976.044343634261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45976.044343634261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45976.044343634261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45976.044343634261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45976.044343634261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45976.044343634261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45976.044343634261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45976.044343634261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45976.044343634261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45976.044343634261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45976.044343634261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45976.044343634261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45976.044343634261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45976.044343634261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45976.044343634261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45976.044343634261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45976.044343634261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45976.044343634261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45976.044343634261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45976.044343634261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45976.044343634261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45976.044343634261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45976.044343634261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45976.044343634261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45976.044343634261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45976.044343634261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45976.044343634261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45976.044343634261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45976.044343634261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45976.044343634261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45976.044343634261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45976.044343634261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45976.044343634261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45976.044343634261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45976.044343634261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45976.044343634261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45976.044343634261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45976.044343634261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45976.044343634261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45976.044343634261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45976.044343634261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45976.044343634261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45976.044343634261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45976.044343634261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45976.044343634261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45976.044343634261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45976.044343634261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45976.044343634261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45976.044343634261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45976.044343634261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45976.044343634261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45976.044343634261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45976.044343634261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45976.044343634261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45976.044343634261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45976.044343634261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45976.044343634261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45976.044343634261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45976.044343634261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45976.044343634261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45976.044343634261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45976.044343634261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45976.044343634261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45976.044343634261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45976.044343634261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45976.044343634261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45976.044343634261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45976.044343634261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45976.044343634261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45976.044343634261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45976.044343634261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45976.044343634261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45976.044343634261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45976.044343634261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45976.044343634261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45976.044343634261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45976.044343634261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45976.044343634261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45976.044343634261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45976.044343634261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45976.044343634261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45976.044343634261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45976.044343634261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45976.044343634261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45976.044343634261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45976.044343634261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45976.044343634261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45976.044343634261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45976.044343634261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45976.044343634261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45976.044343634261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45976.044343634261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45976.044343634261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45976.044343634261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45976.044343634261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45976.044343634261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45976.044343634261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45976.044343634261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45976.044343634261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45976.044343634261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45976.044343634261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45976.044343634261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45976.044343634261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45976.044343634261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45976.044343634261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45976.044343634261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45976.044343634261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45976.044343634261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45976.044343634261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45976.044343634261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45976.044343634261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45976.044343634261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45976.044343634261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45976.044343634261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45976.044343634261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45976.044343634261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45976.044343634261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45976.044343634261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45976.044343634261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45976.044343634261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45976.044343634261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45976.044343634261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45976.044343634261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45976.044343634261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45976.044343634261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45976.044343634261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45976.044343634261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45976.044343634261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45976.044343634261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45976.044343634261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45976.044343634261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45976.044343634261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45976.044343634261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45976.044343634261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45976.044343634261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45976.044343634261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45976.044343634261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45976.044343634261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45976.044343634261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45976.044343634261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45976.044343634261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45976.044343634261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45976.044343634261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45976.044343634261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45976.044343634261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45976.044343634261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45976.044343634261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45976.044343634261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45976.044343634261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45976.044343634261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45976.044343634261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45976.044343634261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45976.044343634261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45976.044343634261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45976.044343634261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45976.044343634261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45976.044343634261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45976.044343634261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45976.044343634261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45976.044343634261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45976.044343634261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45976.044343634261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45976.044343634261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45976.044343634261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45976.044343634261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45976.044343634261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45976.044343634261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45976.044343634261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45976.044343634261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45976.044343634261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45976.044343634261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45976.044343634261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45976.044343634261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45976.044343634261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45976.044343634261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45976.044343634261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45976.044343634261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45976.044343634261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45976.044343634261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45976.044343634261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45976.044343634261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45976.044343634261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45976.044343634261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45976.044343634261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45976.044343634261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45976.044343634261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45976.044343634261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45976.044343634261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45976.044343634261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45976.044343634261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45976.044343634261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45976.044343634261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45976.044343634261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45976.044343634261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45976.044343634261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45976.044343634261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45976.044343634261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45976.044343634261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45976.044343634261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45976.044343634261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45976.044343634261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45976.044343634261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45976.044343634261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45976.044343634261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45976.044343634261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45976.044343634261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45976.044343634261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45976.044343634261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45976.044343634261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45976.044343634261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45976.044343634261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45976.044343634261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45976.044343634261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45976.044343634261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45976.044343634261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45976.044343634261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45976.044343634261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45976.044343634261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45976.044343634261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45976.044343634261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45976.044343634261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45976.044343634261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45976.044343634261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45976.044343634261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45976.044343634261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45976.044343634261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45976.044343634261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45976.044343634261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45976.044343634261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45976.044343634261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45976.044343634261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45976.044343634261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45976.044343634261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45976.044343634261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45976.044343634261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45976.044343634261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45976.044343634261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45976.044343634261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45976.044343634261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45976.044343634261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45976.044343634261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45976.044343634261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45976.044343634261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45976.044343634261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45976.044343634261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45976.044343634261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45976.044343634261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45976.044343634261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45976.044343634261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45976.044343634261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45976.044343634261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45976.044343634261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45976.044343634261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45976.044343634261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45976.044343634261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45976.044343634261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45976.044343634261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45976.044343634261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45976.044343634261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45976.044343634261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45976.044343634261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45976.044343634261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45976.044343634261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45976.044343634261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45976.044343634261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45976.044343634261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45976.044343634261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45976.044343634261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45976.044343634261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45976.044343634261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45976.044343634261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45976.044343634261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45976.044343634261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45976.044343634261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45976.044343634261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45976.044343634261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45976.044343634261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45976.044343634261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45976.044343634261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45976.044343634261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45976.044343634261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45976.044343634261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45976.044343634261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45976.044343634261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45976.044343634261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45976.044343634261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45976.044343634261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45976.044343634261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45976.044343634261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45976.044343634261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45976.044343634261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45976.044343634261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45976.044343634261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45976.044343634261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45976.044343634261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45976.044343634261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45976.044343634261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45976.044343634261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45976.044343634261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45976.044343634261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45976.044343634261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45976.044343634261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45976.044343634261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45976.044343634261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45976.044343634261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45976.044343634261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45976.044343634261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45976.044343634261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45976.044343634261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45976.044343634261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45976.044343634261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45976.044343634261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45976.044343634261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45976.044343634261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45976.044343634261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45976.044343634261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45976.044343634261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45976.044343634261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45976.044343634261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45976.044343634261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45976.044343634261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45976.044343634261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45976.044343634261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45976.044343634261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45976.044343634261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45976.044343634261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45976.044343634261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45976.044343634261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45976.044343634261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45976.044343634261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45976.044343634261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45976.044343634261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45976.044343634261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45976.044343634261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45976.044343634261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45976.044343634261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45976.044343634261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45976.044343634261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45976.044343634261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45976.044343634261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45976.044343634261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45976.044343634261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45976.044343634261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45976.044343634261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45976.044343634261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45976.044343634261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45976.044343634261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45976.044343634261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45976.044343634261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45976.044343634261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45976.044343634261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45976.044343634261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45976.044343634261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45976.044343634261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45976.044343634261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45976.044343634261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45976.044343634261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45976.044343634261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45976.044343634261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45976.044343634261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45976.044343634261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45976.044343634261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45976.044343634261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45976.044343634261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45976.044343634261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45976.044343634261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45976.044343634261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45976.044343634261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45976.044343634261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45976.044343634261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45976.044343634261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45976.044343634261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45976.044343634261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45976.044343634261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45976.044343634261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45976.044343634261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45976.044343634261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45976.044343634261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45976.044343634261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45976.044343634261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45976.044343634261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45976.044343634261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45976.044343634261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45976.044343634261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45976.044343634261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45976.044343634261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45976.044343634261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45976.044343634261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45976.044343634261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45976.044343634261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45976.044343634261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45976.044343634261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45976.044343634261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45976.044343634261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45976.044343634261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45976.044343634261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45976.044343634261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45976.044343634261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45976.044343634261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45976.044343634261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45976.044343634261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45976.044343634261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45976.044343634261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45976.044343634261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45976.044343634261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45976.044343634261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45976.044343634261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45976.044343634261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45976.044343634261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45976.044343634261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45976.044343634261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45976.044343634261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45976.044343634261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45976.044343634261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45976.044343634261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45976.044343634261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45976.044343634261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45976.044343634261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45976.044343634261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45976.044343634261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45976.044343634261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45976.044343634261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45976.044343634261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45976.044343634261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45976.044343634261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45976.044343634261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45976.044343634261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45976.044343634261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45976.044343634261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45976.044343634261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45976.044343634261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45976.044343634261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45976.044343634261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45976.044343634261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45976.044343634261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45976.044343634261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45976.044343634261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45976.044343634261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45976.044343634261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45976.044343634261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45976.044343634261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45976.044343634261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45976.044343634261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45976.044343634261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45976.044343634261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45976.044343634261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45976.044343634261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45976.044343634261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45976.044343634261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45976.044343634261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45976.044343634261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45976.044343634261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45976.044343634261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45976.044343634261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45976.044343634261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45976.044343634261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45976.044343634261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45976.044343634261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45976.044343634261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45976.044343634261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45976.044343634261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45976.044343634261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45976.044343634261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45976.044343634261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45976.044343634261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45976.044343634261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45976.044343634261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45976.044343634261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45976.044343634261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45976.044343634261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45976.044343634261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45976.044343634261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45976.044343634261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45976.044343634261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45976.044343634261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45976.044343634261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45976.044343634261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45976.044343634261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45976.044343634261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45976.044343634261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45976.044343634261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45976.044343634261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45976.044343634261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45976.044343634261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45976.044343634261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45976.044343634261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45976.044343634261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45976.044343634261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45976.044343634261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45976.044343634261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45976.044343634261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45976.044343634261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45976.044343634261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45976.044343634261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45976.044343634261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45976.044343634261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45976.044343634261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45976.044343634261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45976.044343634261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45976.044343634261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45976.044343634261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45976.044343634261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45976.044343634261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45976.044343634261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45976.044343634261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45976.044343634261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45976.044343634261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45976.044343634261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45976.044343634261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45976.044343634261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45976.044343634261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45976.044343634261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45976.044343634261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45976.044343634261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45976.044343634261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45976.044343634261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45976.044343634261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45976.044343634261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45976.044343634261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45976.044343634261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45976.044343634261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45976.044343634261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45976.044343634261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45976.044343634261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45976.044343634261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45976.044343634261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45976.044343634261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45976.044343634261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45976.044343634261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45976.044343634261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45976.044343634261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45976.044343634261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45976.044343634261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45976.044343634261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45976.044343634261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45976.044343634261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45976.044343634261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45976.044343634261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45976.044343634261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45976.044343634261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45976.044343634261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45976.044343634261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45976.044343634261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45976.044343634261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45976.044343634261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45976.044343634261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45976.044343634261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45976.044343634261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45976.044343634261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45976.044343634261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45976.044343634261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45976.044343634261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45976.044343634261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45976.044343634261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45976.044343634261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45976.044343634261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45976.044343634261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45976.044343634261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45976.044343634261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45976.044343634261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45976.044343634261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45976.044343634261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45976.044343634261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45976.044343634261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45976.044343634261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45976.044343634261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45976.044343634261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45976.044343634261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45976.044343634261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45976.044343634261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45976.044343634261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45976.044343634261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45976.044343634261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45976.044343634261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45976.044343634261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45976.044343634261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45976.044343634261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45976.044343634261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45976.044343634261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45976.044343634261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45976.044343634261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45976.044343634261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45976.044343634261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45976.044343634261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45976.044343634261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45976.044343634261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45976.044343634261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45976.044343634261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45976.044343634261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45976.044343634261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45976.044343634261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45976.044343634261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45976.044343634261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45976.044343634261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45976.044343634261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45976.044343634261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45976.044343634261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45976.044343634261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45976.044343634261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45976.044343634261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45976.044343634261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45976.044343634261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45976.044343634261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45976.044343634261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45976.044343634261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45976.044343634261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45976.044343634261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45976.044343634261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45976.044343634261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45976.044343634261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45976.044343634261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45976.044343634261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45976.044343634261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45976.044343634261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45976.044343634261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45976.044343634261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45976.044343634261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45976.044343634261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45976.044343634261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45976.044343634261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45976.044343634261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45976.044343634261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45976.044343634261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45976.044343634261</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9.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272.56362604166497</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0.2411144675934338</v>
      </c>
      <c r="H3" s="96">
        <v>45975.787465277775</v>
      </c>
      <c r="I3" s="135" t="str">
        <f>IFERROR(VLOOKUP(D3,DB!A:F,6,0),"")</f>
        <v>Generator-SG</v>
      </c>
      <c r="J3" s="135" t="str">
        <f>IFERROR(VLOOKUP(D3,DB!A:G,7,0),"")</f>
        <v>No BB Shifted</v>
      </c>
      <c r="K3" s="98" t="s">
        <v>39115</v>
      </c>
      <c r="L3" s="92" t="str">
        <f>IFERROR(VLOOKUP(D3,DB!A:I,9,0),"")</f>
        <v>Latis</v>
      </c>
    </row>
    <row r="4" spans="1:16">
      <c r="A4" s="135" t="s">
        <v>39116</v>
      </c>
      <c r="B4" s="135" t="str">
        <f>IFERROR(VLOOKUP(D4,DB!A:K,11,0),"")</f>
        <v>R4</v>
      </c>
      <c r="C4" s="94">
        <v>3</v>
      </c>
      <c r="D4" s="92" t="s">
        <v>29866</v>
      </c>
      <c r="E4" s="95" t="s">
        <v>39021</v>
      </c>
      <c r="F4" s="96">
        <v>45975.955833333333</v>
      </c>
      <c r="G4" s="97">
        <f ca="1">IFERROR(NOW()-F4,"")</f>
        <v>8.8510300927737262E-2</v>
      </c>
      <c r="H4" s="96">
        <v>45975.943055555559</v>
      </c>
      <c r="I4" s="135" t="str">
        <f>IFERROR(VLOOKUP(D4,DB!A:F,6,0),"")</f>
        <v>SCECO</v>
      </c>
      <c r="J4" s="135" t="str">
        <f>IFERROR(VLOOKUP(D4,DB!A:G,7,0),"")</f>
        <v>Good</v>
      </c>
      <c r="K4" s="98" t="s">
        <v>39117</v>
      </c>
      <c r="L4" s="92" t="str">
        <f>IFERROR(VLOOKUP(D4,DB!A:I,9,0),"")</f>
        <v>Latis</v>
      </c>
    </row>
    <row r="5" spans="1:16">
      <c r="A5" s="135" t="s">
        <v>39118</v>
      </c>
      <c r="B5" s="135" t="str">
        <f>IFERROR(VLOOKUP(D5,DB!A:K,11,0),"")</f>
        <v>R4</v>
      </c>
      <c r="C5" s="94">
        <v>6</v>
      </c>
      <c r="D5" s="92" t="s">
        <v>37042</v>
      </c>
      <c r="E5" s="95" t="s">
        <v>39021</v>
      </c>
      <c r="F5" s="96"/>
      <c r="G5" s="97">
        <f ca="1">IFERROR(NOW()-F5,"")</f>
        <v>45976.044343634261</v>
      </c>
      <c r="H5" s="96">
        <v>45975.943749999999</v>
      </c>
      <c r="I5" s="135" t="str">
        <f>IFERROR(VLOOKUP(D5,DB!A:F,6,0),"")</f>
        <v>SCECO</v>
      </c>
      <c r="J5" s="135" t="str">
        <f>IFERROR(VLOOKUP(D5,DB!A:G,7,0),"")</f>
        <v>In progress</v>
      </c>
      <c r="K5" s="98" t="s">
        <v>39119</v>
      </c>
      <c r="L5" s="92" t="str">
        <f>IFERROR(VLOOKUP(D5,DB!A:I,9,0),"")</f>
        <v>Latis</v>
      </c>
    </row>
    <row r="6" spans="1:16" ht="15" customHeight="1">
      <c r="A6" s="135" t="s">
        <v>39120</v>
      </c>
      <c r="B6" s="135" t="str">
        <f>IFERROR(VLOOKUP(D6,DB!A:K,11,0),"")</f>
        <v>R4</v>
      </c>
      <c r="C6" s="94">
        <v>5</v>
      </c>
      <c r="D6" s="92" t="s">
        <v>31855</v>
      </c>
      <c r="E6" s="95" t="s">
        <v>39021</v>
      </c>
      <c r="F6" s="96">
        <v>45975.929351851853</v>
      </c>
      <c r="G6" s="97">
        <f ca="1">IFERROR(NOW()-F6,"")</f>
        <v>0.11499178240774199</v>
      </c>
      <c r="H6" s="96">
        <v>45975.921527777777</v>
      </c>
      <c r="I6" s="135" t="str">
        <f>IFERROR(VLOOKUP(D6,DB!A:F,6,0),"")</f>
        <v>SCECO</v>
      </c>
      <c r="J6" s="135" t="str">
        <f>IFERROR(VLOOKUP(D6,DB!A:G,7,0),"")</f>
        <v>Dead</v>
      </c>
      <c r="K6" s="98" t="s">
        <v>39121</v>
      </c>
      <c r="L6" s="92" t="str">
        <f>IFERROR(VLOOKUP(D6,DB!A:I,9,0),"")</f>
        <v>Latis</v>
      </c>
    </row>
    <row r="7" spans="1:16" ht="15" customHeight="1">
      <c r="A7" s="135" t="s">
        <v>39122</v>
      </c>
      <c r="B7" s="135" t="str">
        <f>IFERROR(VLOOKUP(D7,DB!A:K,11,0),"")</f>
        <v>R4</v>
      </c>
      <c r="C7" s="94">
        <v>1</v>
      </c>
      <c r="D7" s="92" t="s">
        <v>37961</v>
      </c>
      <c r="E7" s="95" t="s">
        <v>39021</v>
      </c>
      <c r="F7" s="96">
        <v>45975.961111111108</v>
      </c>
      <c r="G7" s="97">
        <f ca="1">IFERROR(NOW()-F7,"")</f>
        <v>8.3232523153128568E-2</v>
      </c>
      <c r="H7" s="96">
        <v>45975.955092592594</v>
      </c>
      <c r="I7" s="135" t="str">
        <f>IFERROR(VLOOKUP(D7,DB!A:F,6,0),"")</f>
        <v>SCECO</v>
      </c>
      <c r="J7" s="135" t="str">
        <f>IFERROR(VLOOKUP(D7,DB!A:G,7,0),"")</f>
        <v>Weak</v>
      </c>
      <c r="K7" s="98" t="s">
        <v>39123</v>
      </c>
      <c r="L7" s="92" t="str">
        <f>IFERROR(VLOOKUP(D7,DB!A:I,9,0),"")</f>
        <v>Latis</v>
      </c>
    </row>
    <row r="8" spans="1:16" ht="15" customHeight="1">
      <c r="A8" s="135" t="s">
        <v>39124</v>
      </c>
      <c r="B8" s="135" t="str">
        <f>IFERROR(VLOOKUP(D8,DB!A:K,11,0),"")</f>
        <v>R4</v>
      </c>
      <c r="C8" s="94">
        <v>1</v>
      </c>
      <c r="D8" s="92" t="s">
        <v>35455</v>
      </c>
      <c r="E8" s="95" t="s">
        <v>39021</v>
      </c>
      <c r="F8" s="96">
        <v>45976.037546296298</v>
      </c>
      <c r="G8" s="97">
        <f ca="1">IFERROR(NOW()-F8,"")</f>
        <v>6.7973379627801478E-3</v>
      </c>
      <c r="H8" s="96">
        <v>45976.031666666669</v>
      </c>
      <c r="I8" s="135" t="str">
        <f>IFERROR(VLOOKUP(D8,DB!A:F,6,0),"")</f>
        <v>SCECO</v>
      </c>
      <c r="J8" s="135" t="str">
        <f>IFERROR(VLOOKUP(D8,DB!A:G,7,0),"")</f>
        <v>No BB Shifted</v>
      </c>
      <c r="K8" s="98" t="s">
        <v>39125</v>
      </c>
      <c r="L8" s="92" t="str">
        <f>IFERROR(VLOOKUP(D8,DB!A:I,9,0),"")</f>
        <v>Latis</v>
      </c>
    </row>
    <row r="9" spans="1:16" ht="15" customHeight="1">
      <c r="A9" s="135"/>
      <c r="B9" s="135" t="str">
        <f>IFERROR(VLOOKUP(D9,DB!A:K,11,0),"")</f>
        <v/>
      </c>
      <c r="C9" s="94"/>
      <c r="D9" s="92"/>
      <c r="E9" s="95"/>
      <c r="F9" s="96"/>
      <c r="G9" s="97">
        <f ca="1">IFERROR(NOW()-F9,"")</f>
        <v>45976.044343634261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45976.044343634261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45976.044343634261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45976.044343634261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45976.044343634261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45976.044343634261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45976.044343634261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45976.044343634261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45976.044343634261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45976.044343634261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45976.044343634261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45976.044343634261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45976.044343634261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45976.044343634261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45976.044343634261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45976.044343634261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45976.044343634261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45976.044343634261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45976.044343634261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45976.044343634261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45976.044343634261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45976.044343634261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45976.044343634261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45976.044343634261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45976.044343634261</v>
      </c>
      <c r="H33" s="96"/>
      <c r="I33" s="135" t="str">
        <f>IFERROR(VLOOKUP(D33,DB!A:F,6,0),"")</f>
        <v/>
      </c>
      <c r="J33" s="135" t="str">
        <f>IFERROR(VLOOKUP(D33,DB!A:G,7,0),"")</f>
        <v/>
      </c>
      <c r="K33" s="98"/>
      <c r="L33" s="92"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84.212283449072856</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39102</v>
      </c>
      <c r="F3" s="38">
        <v>45926.188877314817</v>
      </c>
      <c r="G3" s="116">
        <f t="shared" ref="G3" ca="1" si="0">IFERROR(NOW()-F3,"")</f>
        <v>49.855466319444531</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39102</v>
      </c>
      <c r="F4" s="125">
        <v>45948.661111111112</v>
      </c>
      <c r="G4" s="126">
        <f t="shared" ref="G4" ca="1" si="1">IFERROR(NOW()-F4,"")</f>
        <v>27.383232523148763</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v>0.54726851851851854</v>
      </c>
      <c r="H5" s="125">
        <v>45968.827465277776</v>
      </c>
      <c r="I5" s="124" t="s">
        <v>22</v>
      </c>
      <c r="J5" s="124" t="s">
        <v>65</v>
      </c>
      <c r="K5" s="124" t="s">
        <v>39133</v>
      </c>
      <c r="L5" s="124" t="s">
        <v>8145</v>
      </c>
    </row>
    <row r="6" spans="1:13">
      <c r="A6" s="124"/>
      <c r="B6" s="124" t="str">
        <f>IFERROR(VLOOKUP(D6,DB!A:K,11,0),"")</f>
        <v/>
      </c>
      <c r="C6" s="124"/>
      <c r="D6" s="124"/>
      <c r="E6" s="124"/>
      <c r="F6" s="124"/>
      <c r="G6" s="126">
        <f t="shared" ref="G6:G55" ca="1" si="2">IFERROR(NOW()-F6,"")</f>
        <v>45976.044343634261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45976.044343634261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45976.044343634261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45976.044343634261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45976.044343634261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45976.044343634261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45976.044343634261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45976.044343634261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45976.044343634261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45976.044343634261</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45976.044343634261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45976.044343634261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45976.044343634261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45976.044343634261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45976.044343634261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45976.044343634261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45976.044343634261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45976.044343634261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45976.044343634261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45976.044343634261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45976.044343634261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45976.044343634261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45976.044343634261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45976.044343634261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45976.044343634261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45976.044343634261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45976.044343634261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45976.044343634261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45976.044343634261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45976.044343634261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45976.044343634261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45976.044343634261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45976.044343634261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45976.044343634261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45976.044343634261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45976.044343634261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45976.044343634261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45976.044343634261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45976.044343634261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45976.044343634261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45976.044343634261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45976.044343634261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45976.044343634261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45976.044343634261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45976.044343634261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45976.044343634261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45976.044343634261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45976.044343634261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45976.044343634261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45976.044343634261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45976.044343634261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45976.044343634261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45976.044343634261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45976.044343634261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45976.044343634261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45976.044343634261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45976.044343634261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45976.044343634261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45976.044343634261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45976.044343634261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45976.044343634261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45976.044343634261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45976.044343634261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45976.044343634261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45976.044343634261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45976.044343634261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45976.044343634261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45976.044343634261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45976.044343634261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45976.044343634261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45976.044343634261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45976.044343634261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45976.044343634261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45976.044343634261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45976.044343634261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45976.044343634261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45976.044343634261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45976.044343634261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45976.044343634261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45976.044343634261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45976.044343634261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45976.044343634261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45976.044343634261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45976.044343634261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45976.044343634261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45976.044343634261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45976.044343634261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45976.044343634261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45976.044343634261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45976.044343634261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45976.044343634261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45976.044343634261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45976.044343634261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45976.044343634261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45976.044343634261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45976.044343634261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45976.044343634261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45976.044343634261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45976.044343634261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45976.044343634261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45976.044343634261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45976.044343634261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45976.044343634261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45976.044343634261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45976.044343634261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45976.044343634261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45976.044343634261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45976.044343634261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45976.044343634261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45976.044343634261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45976.044343634261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45976.044343634261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45976.044343634261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45976.044343634261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45976.044343634261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45976.044343634261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45976.044343634261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45976.044343634261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45976.044343634261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45976.044343634261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45976.044343634261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45976.044343634261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45976.044343634261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45976.044343634261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45976.044343634261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45976.044343634261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45976.044343634261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45976.044343634261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45976.044343634261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45976.044343634261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45976.044343634261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45976.044343634261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45976.044343634261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45976.044343634261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45976.044343634261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45976.044343634261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45976.044343634261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45976.044343634261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45976.044343634261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45976.044343634261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45976.044343634261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45976.044343634261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45976.044343634261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45976.044343634261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45976.044343634261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45976.044343634261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45976.044343634261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45976.044343634261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45976.044343634261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45976.044343634261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45976.044343634261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45976.044343634261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45976.044343634261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45976.044343634261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45976.044343634261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45976.044343634261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45976.044343634261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45976.044343634261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45976.044343634261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45976.044343634261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45976.044343634261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45976.044343634261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45976.044343634261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45976.044343634261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45976.044343634261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45976.044343634261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45976.044343634261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45976.044343634261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45976.044343634261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45976.044343634261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45976.044343634261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45976.044343634261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45976.044343634261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45976.044343634261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45976.044343634261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45976.044343634261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45976.044343634261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45976.044343634261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45976.044343634261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45976.044343634261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45976.044343634261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45976.044343634261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45976.044343634261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45976.044343634261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45976.044343634261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45976.044343634261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45976.044343634261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45976.044343634261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45976.044343634261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45976.044343634261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45976.044343634261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45976.044343634261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45976.044343634261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45976.044343634261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45976.044343634261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45976.044343634261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45976.044343634261</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45976.044343634261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45976.044343634261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45976.044343634261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45976.044343634261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45976.044343634261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45976.044343634261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45976.044343634261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45976.044343634261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45976.044343634261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45976.044343634261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45976.044343634261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45976.044343634261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45976.044343634261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45976.044343634261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45976.044343634261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45976.044343634261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45976.044343634261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45976.044343634261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45976.044343634261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45976.044343634261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45976.044343634261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45976.044343634261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45976.044343634261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45976.044343634261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45976.044343634261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45976.044343634261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45976.044343634261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45976.044343634261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45976.044343634261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45976.044343634261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45976.044343634261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45976.044343634261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45976.044343634261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45976.044343634261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45976.044343634261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45976.044343634261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45976.044343634261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45976.044343634261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45976.044343634261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45976.044343634261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45976.044343634261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45976.044343634261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45976.044343634261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45976.044343634261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45976.044343634261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45976.044343634261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45976.044343634261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45976.044343634261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45976.044343634261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45976.044343634261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45976.044343634261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45976.044343634261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45976.044343634261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45976.044343634261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45976.044343634261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45976.044343634261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45976.044343634261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45976.044343634261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45976.044343634261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45976.044343634261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45976.044343634261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45976.044343634261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45976.044343634261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45976.044343634261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45976.044343634261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45976.044343634261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45976.044343634261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45976.044343634261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45976.044343634261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45976.044343634261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45976.044343634261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45976.044343634261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45976.044343634261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45976.044343634261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45976.044343634261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45976.044343634261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45976.044343634261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45976.044343634261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45976.044343634261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45976.044343634261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45976.044343634261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45976.044343634261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45976.044343634261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45976.044343634261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45976.044343634261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45976.044343634261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45976.044343634261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45976.044343634261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45976.044343634261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45976.044343634261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45976.044343634261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45976.044343634261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45976.044343634261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45976.044343634261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45976.044343634261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45976.044343634261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45976.044343634261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45976.044343634261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45976.044343634261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45976.044343634261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45976.044343634261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45976.044343634261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45976.044343634261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45976.044343634261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45976.044343634261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45976.044343634261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45976.044343634261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45976.044343634261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45976.044343634261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45976.044343634261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45976.044343634261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45976.044343634261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45976.044343634261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45976.044343634261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45976.044343634261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45976.044343634261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45976.044343634261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45976.044343634261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45976.044343634261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45976.044343634261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45976.044343634261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45976.044343634261</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2025-11-14T22:05:25Z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