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317" documentId="13_ncr:1_{F6CB121F-512D-4AA6-A0C1-0FB36C537598}" xr6:coauthVersionLast="47" xr6:coauthVersionMax="47" xr10:uidLastSave="{AD70AC98-2DBE-4E18-B94E-435C7EA02758}"/>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G2" i="6"/>
  <c r="G3" i="6"/>
  <c r="G4" i="6"/>
  <c r="G5" i="6"/>
  <c r="G6" i="6"/>
  <c r="G7" i="6"/>
  <c r="G8" i="6"/>
  <c r="G9" i="6"/>
  <c r="G10" i="6"/>
  <c r="G11" i="6"/>
  <c r="G12" i="6"/>
  <c r="G13" i="6"/>
  <c r="G14" i="6"/>
  <c r="I2" i="6"/>
  <c r="I3" i="6"/>
  <c r="I4" i="6"/>
  <c r="I5" i="6"/>
  <c r="I6" i="6"/>
  <c r="I7" i="6"/>
  <c r="I8" i="6"/>
  <c r="I9" i="6"/>
  <c r="I10" i="6"/>
  <c r="I11" i="6"/>
  <c r="I12" i="6"/>
  <c r="I13" i="6"/>
  <c r="I14" i="6"/>
  <c r="J2" i="6"/>
  <c r="J3" i="6"/>
  <c r="J4" i="6"/>
  <c r="J5" i="6"/>
  <c r="J6" i="6"/>
  <c r="J7" i="6"/>
  <c r="J8" i="6"/>
  <c r="J9" i="6"/>
  <c r="J10" i="6"/>
  <c r="J11" i="6"/>
  <c r="J12" i="6"/>
  <c r="J13" i="6"/>
  <c r="J14" i="6"/>
  <c r="L2" i="6"/>
  <c r="L3" i="6"/>
  <c r="L4" i="6"/>
  <c r="L5" i="6"/>
  <c r="L6" i="6"/>
  <c r="L7" i="6"/>
  <c r="L8" i="6"/>
  <c r="L9" i="6"/>
  <c r="L10" i="6"/>
  <c r="L11" i="6"/>
  <c r="L12" i="6"/>
  <c r="L13" i="6"/>
  <c r="L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<sst xmlns="http://schemas.openxmlformats.org/spreadsheetml/2006/main" count="180282" uniqueCount="39126">
  <si>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</si>
  <si>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</si>
  <si>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</si>
  <si>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</si>
  <si>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</si>
  <si>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</si>
  <si>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</si>
  <si>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</si>
  <si>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</si>
  <si>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</si>
  <si>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</si>
  <si>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</si>
  <si>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</si>
  <si>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</si>
  <si>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</si>
  <si>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</si>
  <si>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</si>
  <si>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</si>
  <si>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</si>
  <si>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</si>
  <si>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</si>
  <si>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</si>
  <si>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</si>
  <si>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</si>
  <si>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</si>
  <si>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</si>
  <si>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</si>
  <si>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</si>
  <si>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</si>
  <si>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</si>
  <si>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</si>
  <si>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</si>
  <si>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</si>
  <si>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</si>
  <si>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</si>
  <si>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</si>
  <si>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</si>
  <si>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</si>
  <si>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</si>
  <si>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</si>
  <si>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</si>
  <si>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</si>
  <si>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</si>
  <si>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</si>
  <si>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</si>
  <si>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</si>
  <si>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</si>
  <si>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</si>
  <si>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</si>
  <si>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</si>
  <si>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</si>
  <si>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</si>
  <si>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</si>
  <si>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</si>
  <si>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</si>
  <si>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</si>
  <si>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</si>
  <si>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</si>
  <si>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</si>
  <si>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</si>
  <si>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</si>
  <si>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</si>
  <si>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</si>
  <si>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</si>
  <si>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</si>
  <si>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</si>
  <si>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</si>
  <si>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</si>
  <si>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</si>
  <si>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</si>
  <si>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</si>
  <si>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</si>
  <si>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</si>
  <si>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</si>
  <si>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</si>
  <si>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</si>
  <si>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</si>
  <si>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</si>
  <si>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</si>
  <si>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</si>
  <si>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</si>
  <si>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</si>
  <si>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</si>
  <si>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</si>
  <si>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</si>
  <si>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</si>
  <si>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</si>
  <si>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</si>
  <si>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</si>
  <si>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</si>
  <si>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</si>
  <si>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</si>
  <si>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</si>
  <si>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</si>
  <si>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</si>
  <si>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</si>
  <si>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</si>
  <si>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</si>
  <si>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</si>
  <si>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</si>
  <si>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</si>
  <si>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</si>
  <si>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</si>
  <si>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</si>
  <si>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</si>
  <si>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</si>
  <si>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</si>
  <si>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</si>
  <si>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</si>
  <si>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</si>
  <si>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</si>
  <si>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</si>
  <si>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</si>
  <si>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</si>
  <si>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</si>
  <si>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</si>
  <si>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</si>
  <si>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</si>
  <si>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</si>
  <si>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</si>
  <si>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</si>
  <si>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</si>
  <si>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</si>
  <si>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</si>
  <si>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</si>
  <si>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</si>
  <si>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</si>
  <si>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</si>
  <si>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</si>
  <si>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</si>
  <si>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</si>
  <si>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</si>
  <si>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</si>
  <si>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</si>
  <si>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</si>
  <si>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</si>
  <si>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</si>
  <si>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</si>
  <si>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</si>
  <si>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</si>
  <si>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</si>
  <si>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</si>
  <si>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</si>
  <si>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</si>
  <si>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</si>
  <si>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</si>
  <si>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</si>
  <si>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</si>
  <si>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</si>
  <si>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</si>
  <si>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</si>
  <si>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</si>
  <si>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</si>
  <si>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</si>
  <si>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</si>
  <si>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</si>
  <si>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</si>
  <si>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</si>
  <si>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</si>
  <si>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</si>
  <si>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</si>
  <si>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</si>
  <si>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</si>
  <si>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</si>
  <si>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</si>
  <si>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</si>
  <si>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</si>
  <si>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</si>
  <si>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</si>
  <si>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</si>
  <si>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</si>
  <si>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</si>
  <si>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</si>
  <si>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</si>
  <si>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</si>
  <si>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</si>
  <si>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</si>
  <si>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</si>
  <si>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</si>
  <si>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</si>
  <si>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</si>
  <si>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</si>
  <si>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</si>
  <si>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</si>
  <si>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</si>
  <si>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</si>
  <si>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</si>
  <si>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</si>
  <si>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</si>
  <si>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</si>
  <si>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</si>
  <si>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</si>
  <si>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</si>
  <si>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</si>
  <si>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</si>
  <si>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</si>
  <si>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</si>
  <si>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</si>
  <si>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</si>
  <si>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</si>
  <si>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</si>
  <si>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</si>
  <si>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</si>
  <si>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</si>
  <si>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</si>
  <si>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</si>
  <si>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</si>
  <si>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</si>
  <si>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</si>
  <si>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</si>
  <si>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</si>
  <si>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</si>
  <si>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</si>
  <si>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</si>
  <si>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</si>
  <si>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</si>
  <si>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</si>
  <si>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</si>
  <si>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</si>
  <si>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</si>
  <si>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</si>
  <si>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</si>
  <si>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</si>
  <si>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</si>
  <si>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</si>
  <si>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</si>
  <si>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</si>
  <si>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</si>
  <si>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</si>
  <si>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</si>
  <si>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</si>
  <si>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</si>
  <si>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</si>
  <si>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</si>
  <si>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</si>
  <si>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</si>
  <si>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</si>
  <si>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</si>
  <si>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</si>
  <si>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</si>
  <si>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</si>
  <si>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</si>
  <si>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</si>
  <si>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</si>
  <si>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</si>
  <si>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</si>
  <si>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</si>
  <si>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</si>
  <si>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</si>
  <si>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</si>
  <si>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</si>
  <si>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</si>
  <si>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</si>
  <si>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</si>
  <si>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</si>
  <si>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</si>
  <si>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</si>
  <si>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</si>
  <si>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</si>
  <si>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</si>
  <si>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</si>
  <si>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</si>
  <si>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</si>
  <si>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</si>
  <si>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</si>
  <si>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</si>
  <si>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</si>
  <si>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</si>
  <si>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</si>
  <si>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</si>
  <si>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</si>
  <si>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</si>
  <si>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</si>
  <si>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</si>
  <si>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</si>
  <si>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</si>
  <si>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</si>
  <si>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</si>
  <si>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</si>
  <si>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</si>
  <si>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</si>
  <si>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</si>
  <si>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</si>
  <si>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</si>
  <si>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</si>
  <si>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</si>
  <si>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</si>
  <si>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</si>
  <si>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</si>
  <si>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</si>
  <si>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</si>
  <si>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</si>
  <si>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</si>
  <si>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</si>
  <si>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</si>
  <si>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</si>
  <si>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</si>
  <si>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</si>
  <si>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</si>
  <si>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</si>
  <si>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</si>
  <si>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</si>
  <si>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</si>
  <si>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</si>
  <si>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</si>
  <si>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</si>
  <si>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</si>
  <si>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</si>
  <si>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</si>
  <si>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</si>
  <si>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</si>
  <si>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</si>
  <si>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</si>
  <si>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</si>
  <si>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</si>
  <si>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</si>
  <si>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</si>
  <si>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</si>
  <si>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</si>
  <si>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</si>
  <si>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</si>
  <si>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</si>
  <si>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</si>
  <si>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</si>
  <si>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</si>
  <si>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</si>
  <si>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</si>
  <si>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</si>
  <si>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</si>
  <si>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</si>
  <si>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</si>
  <si>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</si>
  <si>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</si>
  <si>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</si>
  <si>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</si>
  <si>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</si>
  <si>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</si>
  <si>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</si>
  <si>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</si>
  <si>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</si>
  <si>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</si>
  <si>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</si>
  <si>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</si>
  <si>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</si>
  <si>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</si>
  <si>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</si>
  <si>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</si>
  <si>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</si>
  <si>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</si>
  <si>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</si>
  <si>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</si>
  <si>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</si>
  <si>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</si>
  <si>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</si>
  <si>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</si>
  <si>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</si>
  <si>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</si>
  <si>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</si>
  <si>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</si>
  <si>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</si>
  <si>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</si>
  <si>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</si>
  <si>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</si>
  <si>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</si>
  <si>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</si>
  <si>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</si>
  <si>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</si>
  <si>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</si>
  <si>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</si>
  <si>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</si>
  <si>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</si>
  <si>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</si>
  <si>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</si>
  <si>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</si>
  <si>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</si>
  <si>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</si>
  <si>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</si>
  <si>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</si>
  <si>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</si>
  <si>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</si>
  <si>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</si>
  <si>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</si>
  <si>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</si>
  <si>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</si>
  <si>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</si>
  <si>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</si>
  <si>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</si>
  <si>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</si>
  <si>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</si>
  <si>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</si>
  <si>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</si>
  <si>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</si>
  <si>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</si>
  <si>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</si>
  <si>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</si>
  <si>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</si>
  <si>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</si>
  <si>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</si>
  <si>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</si>
  <si>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</si>
  <si>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</si>
  <si>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</si>
  <si>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</si>
  <si>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</si>
  <si>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</si>
  <si>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</si>
  <si>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</si>
  <si>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</si>
  <si>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</si>
  <si>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</si>
  <si>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</si>
  <si>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</si>
  <si>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</si>
  <si>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</si>
  <si>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</si>
  <si>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</si>
  <si>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</si>
  <si>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</si>
  <si>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</si>
  <si>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</si>
  <si>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</si>
  <si>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</si>
  <si>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</si>
  <si>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</si>
  <si>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</si>
  <si>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</si>
  <si>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</si>
  <si>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</si>
  <si>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</si>
  <si>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</si>
  <si>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</si>
  <si>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</si>
  <si>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</si>
  <si>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</si>
  <si>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</si>
  <si>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</si>
  <si>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</si>
  <si>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</si>
  <si>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</si>
  <si>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</si>
  <si>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</si>
  <si>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</si>
  <si>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</si>
  <si>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</si>
  <si>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</si>
  <si>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</si>
  <si>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</si>
  <si>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</si>
  <si>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</si>
  <si>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</si>
  <si>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</si>
  <si>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</si>
  <si>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</si>
  <si>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</si>
  <si>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</si>
  <si>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</si>
  <si>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</si>
  <si>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</si>
  <si>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</si>
  <si>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</si>
  <si>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</si>
  <si>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</si>
  <si>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</si>
  <si>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</si>
  <si>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</si>
  <si>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</si>
  <si>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</si>
  <si>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</si>
  <si>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</si>
  <si>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</si>
  <si>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</si>
  <si>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</si>
  <si>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</si>
  <si>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</si>
  <si>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</si>
  <si>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</si>
  <si>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</si>
  <si>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</si>
  <si>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</si>
  <si>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</si>
  <si>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</si>
  <si>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</si>
  <si>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</si>
  <si>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</si>
  <si>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</si>
  <si>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</si>
  <si>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</si>
  <si>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</si>
  <si>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</si>
  <si>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</si>
  <si>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</si>
  <si>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</si>
  <si>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</si>
  <si>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</si>
  <si>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</si>
  <si>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</si>
  <si>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</si>
  <si>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</si>
  <si>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</si>
  <si>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</si>
  <si>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</si>
  <si>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</si>
  <si>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</si>
  <si>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</si>
  <si>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</si>
  <si>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</si>
  <si>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</si>
  <si>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</si>
  <si>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</si>
  <si>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</si>
  <si>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</si>
  <si>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</si>
  <si>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</si>
  <si>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</si>
  <si>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</si>
  <si>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</si>
  <si>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</si>
  <si>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</si>
  <si>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</si>
  <si>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</si>
  <si>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</si>
  <si>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</si>
  <si>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</si>
  <si>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</si>
  <si>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</si>
  <si>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</si>
  <si>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</si>
  <si>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</si>
  <si>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</si>
  <si>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</si>
  <si>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</si>
  <si>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</si>
  <si>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</si>
  <si>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</si>
  <si>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</si>
  <si>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</si>
  <si>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</si>
  <si>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</si>
  <si>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</si>
  <si>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</si>
  <si>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</si>
  <si>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</si>
  <si>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</si>
  <si>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</si>
  <si>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</si>
  <si>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</si>
  <si>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</si>
  <si>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</si>
  <si>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</si>
  <si>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</si>
  <si>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</si>
  <si>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</si>
  <si>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</si>
  <si>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</si>
  <si>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</si>
  <si>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</si>
  <si>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</si>
  <si>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</si>
  <si>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</si>
  <si>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</si>
  <si>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</si>
  <si>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</si>
  <si>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</si>
  <si>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</si>
  <si>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</si>
  <si>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</si>
  <si>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</si>
  <si>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</si>
  <si>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</si>
  <si>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</si>
  <si>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</si>
  <si>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</si>
  <si>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</si>
  <si>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</si>
  <si>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</si>
  <si>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</si>
  <si>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</si>
  <si>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</si>
  <si>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</si>
  <si>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</si>
  <si>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</si>
  <si>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</si>
  <si>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</si>
  <si>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</si>
  <si>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</si>
  <si>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</si>
  <si>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</si>
  <si>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</si>
  <si>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</si>
  <si>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</si>
  <si>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</si>
  <si>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</si>
  <si>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</si>
  <si>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</si>
  <si>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</si>
  <si>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</si>
  <si>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</si>
  <si>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</si>
  <si>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</si>
  <si>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</si>
  <si>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</si>
  <si>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</si>
  <si>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</si>
  <si>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</si>
  <si>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</si>
  <si>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</si>
  <si>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</si>
  <si>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</si>
  <si>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</si>
  <si>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</si>
  <si>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</si>
  <si>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</si>
  <si>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</si>
  <si>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</si>
  <si>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</si>
  <si>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</si>
  <si>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</si>
  <si>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</si>
  <si>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</si>
  <si>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</si>
  <si>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</si>
  <si>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</si>
  <si>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</si>
  <si>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</si>
  <si>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</si>
  <si>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</si>
  <si>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</si>
  <si>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</si>
  <si>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</si>
  <si>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</si>
  <si>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</si>
  <si>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</si>
  <si>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</si>
  <si>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</si>
  <si>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</si>
  <si>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</si>
  <si>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</si>
  <si>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</si>
  <si>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</si>
  <si>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</si>
  <si>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</si>
  <si>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</si>
  <si>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</si>
  <si>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</si>
  <si>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</si>
  <si>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</si>
  <si>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</si>
  <si>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</si>
  <si>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</si>
  <si>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</si>
  <si>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</si>
  <si>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</si>
  <si>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</si>
  <si>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</si>
  <si>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</si>
  <si>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</si>
  <si>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</si>
  <si>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</si>
  <si>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</si>
  <si>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</si>
  <si>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</si>
  <si>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</si>
  <si>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</si>
  <si>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</si>
  <si>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</si>
  <si>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</si>
  <si>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</si>
  <si>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</si>
  <si>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</si>
  <si>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</si>
  <si>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</si>
  <si>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</si>
  <si>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</si>
  <si>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</si>
  <si>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</si>
  <si>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</si>
  <si>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</si>
  <si>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</si>
  <si>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</si>
  <si>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</si>
  <si>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</si>
  <si>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</si>
  <si>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</si>
  <si>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</si>
  <si>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</si>
  <si>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</si>
  <si>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</si>
  <si>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</si>
  <si>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</si>
  <si>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</si>
  <si>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</si>
  <si>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</si>
  <si>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</si>
  <si>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</si>
  <si>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</si>
  <si>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</si>
  <si>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</si>
  <si>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</si>
  <si>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</si>
  <si>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</si>
  <si>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</si>
  <si>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</si>
  <si>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</si>
  <si>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</si>
  <si>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</si>
  <si>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</si>
  <si>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</si>
  <si>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</si>
  <si>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</si>
  <si>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</si>
  <si>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</si>
  <si>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</si>
  <si>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</si>
  <si>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</si>
  <si>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</si>
  <si>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</si>
  <si>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</si>
  <si>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</si>
  <si>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</si>
  <si>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</si>
  <si>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</si>
  <si>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</si>
  <si>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</si>
  <si>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</si>
  <si>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</si>
  <si>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</si>
  <si>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</si>
  <si>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</si>
  <si>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</si>
  <si>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</si>
  <si>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</si>
  <si>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</si>
  <si>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</si>
  <si>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</si>
  <si>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</si>
  <si>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</si>
  <si>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</si>
  <si>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</si>
  <si>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</si>
  <si>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</si>
  <si>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</si>
  <si>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</si>
  <si>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</si>
  <si>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</si>
  <si>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</si>
  <si>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</si>
  <si>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</si>
  <si>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</si>
  <si>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</si>
  <si>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</si>
  <si>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</si>
  <si>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</si>
  <si>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</si>
  <si>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</si>
  <si>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</si>
  <si>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</si>
  <si>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</si>
  <si>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</si>
  <si>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</si>
  <si>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</si>
  <si>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</si>
  <si>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</si>
  <si>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</si>
  <si>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</si>
  <si>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</si>
  <si>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</si>
  <si>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</si>
  <si>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</si>
  <si>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</si>
  <si>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</si>
  <si>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</si>
  <si>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</si>
  <si>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</si>
  <si>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</si>
  <si>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</si>
  <si>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</si>
  <si>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</si>
  <si>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</si>
  <si>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</si>
  <si>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</si>
  <si>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</si>
  <si>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</si>
  <si>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</si>
  <si>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</si>
  <si>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</si>
  <si>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</si>
  <si>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</si>
  <si>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</si>
  <si>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</si>
  <si>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</si>
  <si>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</si>
  <si>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</si>
  <si>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</si>
  <si>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</si>
  <si>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</si>
  <si>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</si>
  <si>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</si>
  <si>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</si>
  <si>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</si>
  <si>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</si>
  <si>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</si>
  <si>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</si>
  <si>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</si>
  <si>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</si>
  <si>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</si>
  <si>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</si>
  <si>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</si>
  <si>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</si>
  <si>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</si>
  <si>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</si>
  <si>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</si>
  <si>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</si>
  <si>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</si>
  <si>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</si>
  <si>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</si>
  <si>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</si>
  <si>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</si>
  <si>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</si>
  <si>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</si>
  <si>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</si>
  <si>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</si>
  <si>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</si>
  <si>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</si>
  <si>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</si>
  <si>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</si>
  <si>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</si>
  <si>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</si>
  <si>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</si>
  <si>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</si>
  <si>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</si>
  <si>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</si>
  <si>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</si>
  <si>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</si>
  <si>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</si>
  <si>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</si>
  <si>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</si>
  <si>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</si>
  <si>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</si>
  <si>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</si>
  <si>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</si>
  <si>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</si>
  <si>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</si>
  <si>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</si>
  <si>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</si>
  <si>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</si>
  <si>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</si>
  <si>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</si>
  <si>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</si>
  <si>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</si>
  <si>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</si>
  <si>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</si>
  <si>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</si>
  <si>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</si>
  <si>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</si>
  <si>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</si>
  <si>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</si>
  <si>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</si>
  <si>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</si>
  <si>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</si>
  <si>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</si>
  <si>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</si>
  <si>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</si>
  <si>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</si>
  <si>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</si>
  <si>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</si>
  <si>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</si>
  <si>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</si>
  <si>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</si>
  <si>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</si>
  <si>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</si>
  <si>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</si>
  <si>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</si>
  <si>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</si>
  <si>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</si>
  <si>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</si>
  <si>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</si>
  <si>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</si>
  <si>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</si>
  <si>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</si>
  <si>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</si>
  <si>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</si>
  <si>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</si>
  <si>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</si>
  <si>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</si>
  <si>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</si>
  <si>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</si>
  <si>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</si>
  <si>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</si>
  <si>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</si>
  <si>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</si>
  <si>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</si>
  <si>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</si>
  <si>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</si>
  <si>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</si>
  <si>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</si>
  <si>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</si>
  <si>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</si>
  <si>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</si>
  <si>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</si>
  <si>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</si>
  <si>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</si>
  <si>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</si>
  <si>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</si>
  <si>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</si>
  <si>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</si>
  <si>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</si>
  <si>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</si>
  <si>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</si>
  <si>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</si>
  <si>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</si>
  <si>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</si>
  <si>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</si>
  <si>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</si>
  <si>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</si>
  <si>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</si>
  <si>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</si>
  <si>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</si>
  <si>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</si>
  <si>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</si>
  <si>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</si>
  <si>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</si>
  <si>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</si>
  <si>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</si>
  <si>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</si>
  <si>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</si>
  <si>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</si>
  <si>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</si>
  <si>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</si>
  <si>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</si>
  <si>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</si>
  <si>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</si>
  <si>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</si>
  <si>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</si>
  <si>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</si>
  <si>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</si>
  <si>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</si>
  <si>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</si>
  <si>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</si>
  <si>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</si>
  <si>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</si>
  <si>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</si>
  <si>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</si>
  <si>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</si>
  <si>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</si>
  <si>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</si>
  <si>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</si>
  <si>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</si>
  <si>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</si>
  <si>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</si>
  <si>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</si>
  <si>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</si>
  <si>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</si>
  <si>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</si>
  <si>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</si>
  <si>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</si>
  <si>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</si>
  <si>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</si>
  <si>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</si>
  <si>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</si>
  <si>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</si>
  <si>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</si>
  <si>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</si>
  <si>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</si>
  <si>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</si>
  <si>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</si>
  <si>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</si>
  <si>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</si>
  <si>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</si>
  <si>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</si>
  <si>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</si>
  <si>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</si>
  <si>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</si>
  <si>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</si>
  <si>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</si>
  <si>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</si>
  <si>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</si>
  <si>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</si>
  <si>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</si>
  <si>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</si>
  <si>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</si>
  <si>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</si>
  <si>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</si>
  <si>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</si>
  <si>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</si>
  <si>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</si>
  <si>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</si>
  <si>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</si>
  <si>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</si>
  <si>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</si>
  <si>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</si>
  <si>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</si>
  <si>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</si>
  <si>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</si>
  <si>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</si>
  <si>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</si>
  <si>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</si>
  <si>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</si>
  <si>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</si>
  <si>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</si>
  <si>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</si>
  <si>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</si>
  <si>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</si>
  <si>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</si>
  <si>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</si>
  <si>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</si>
  <si>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</si>
  <si>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</si>
  <si>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</si>
  <si>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</si>
  <si>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</si>
  <si>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</si>
  <si>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</si>
  <si>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</si>
  <si>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</si>
  <si>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</si>
  <si>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</si>
  <si>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</si>
  <si>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</si>
  <si>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</si>
  <si>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</si>
  <si>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</si>
  <si>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</si>
  <si>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</si>
  <si>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</si>
  <si>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</si>
  <si>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</si>
  <si>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</si>
  <si>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</si>
  <si>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</si>
  <si>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</si>
  <si>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</si>
  <si>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</si>
  <si>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</si>
  <si>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</si>
  <si>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</si>
  <si>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</si>
  <si>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</si>
  <si>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</si>
  <si>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</si>
  <si>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</si>
  <si>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</si>
  <si>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</si>
  <si>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</si>
  <si>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</si>
  <si>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</si>
  <si>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</si>
  <si>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</si>
  <si>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</si>
  <si>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</si>
  <si>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</si>
  <si>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</si>
  <si>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</si>
  <si>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</si>
  <si>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</si>
  <si>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</si>
  <si>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</si>
  <si>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</si>
  <si>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</si>
  <si>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</si>
  <si>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</si>
  <si>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</si>
  <si>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</si>
  <si>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</si>
  <si>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</si>
  <si>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</si>
  <si>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</si>
  <si>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</si>
  <si>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</si>
  <si>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</si>
  <si>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</si>
  <si>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</si>
  <si>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</si>
  <si>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</si>
  <si>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</si>
  <si>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</si>
  <si>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</si>
  <si>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</si>
  <si>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</si>
  <si>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</si>
  <si>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</si>
  <si>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</si>
  <si>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</si>
  <si>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</si>
  <si>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</si>
  <si>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</si>
  <si>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</si>
  <si>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</si>
  <si>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</si>
  <si>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</si>
  <si>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</si>
  <si>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</si>
  <si>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</si>
  <si>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</si>
  <si>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</si>
  <si>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</si>
  <si>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</si>
  <si>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</si>
  <si>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</si>
  <si>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</si>
  <si>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</si>
  <si>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</si>
  <si>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</si>
  <si>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</si>
  <si>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</si>
  <si>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</si>
  <si>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</si>
  <si>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</si>
  <si>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</si>
  <si>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</si>
  <si>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</si>
  <si>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</si>
  <si>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</si>
  <si>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</si>
  <si>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</si>
  <si>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</si>
  <si>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</si>
  <si>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</si>
  <si>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</si>
  <si>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</si>
  <si>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</si>
  <si>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</si>
  <si>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</si>
  <si>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</si>
  <si>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</si>
  <si>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</si>
  <si>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</si>
  <si>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</si>
  <si>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</si>
  <si>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</si>
  <si>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</si>
  <si>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</si>
  <si>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</si>
  <si>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</si>
  <si>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</si>
  <si>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</si>
  <si>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</si>
  <si>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</si>
  <si>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</si>
  <si>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</si>
  <si>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</si>
  <si>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</si>
  <si>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</si>
  <si>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</si>
  <si>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</si>
  <si>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</si>
  <si>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</si>
  <si>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</si>
  <si>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</si>
  <si>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</si>
  <si>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</si>
  <si>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</si>
  <si>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</si>
  <si>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</si>
  <si>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</si>
  <si>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</si>
  <si>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</si>
  <si>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</si>
  <si>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</si>
  <si>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</si>
  <si>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</si>
  <si>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</si>
  <si>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</si>
  <si>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</si>
  <si>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</si>
  <si>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</si>
  <si>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</si>
  <si>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</si>
  <si>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</si>
  <si>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</si>
  <si>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</si>
  <si>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</si>
  <si>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</si>
  <si>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</si>
  <si>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</si>
  <si>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</si>
  <si>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</si>
  <si>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</si>
  <si>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</si>
  <si>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</si>
  <si>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</si>
  <si>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</si>
  <si>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</si>
  <si>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</si>
  <si>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</si>
  <si>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</si>
  <si>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</si>
  <si>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</si>
  <si>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</si>
  <si>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</si>
  <si>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</si>
  <si>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</si>
  <si>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</si>
  <si>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</si>
  <si>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</si>
  <si>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</si>
  <si>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</si>
  <si>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</si>
  <si>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</si>
  <si>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</si>
  <si>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</si>
  <si>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</si>
  <si>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</si>
  <si>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</si>
  <si>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</si>
  <si>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</si>
  <si>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</si>
  <si>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</si>
  <si>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</si>
  <si>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</si>
  <si>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</si>
  <si>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</si>
  <si>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</si>
  <si>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</si>
  <si>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</si>
  <si>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</si>
  <si>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</si>
  <si>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</si>
  <si>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</si>
  <si>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</si>
  <si>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</si>
  <si>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</si>
  <si>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</si>
  <si>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</si>
  <si>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</si>
  <si>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</si>
  <si>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</si>
  <si>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</si>
  <si>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</si>
  <si>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</si>
  <si>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</si>
  <si>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</si>
  <si>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</si>
  <si>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</si>
  <si>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</si>
  <si>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</si>
  <si>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</si>
  <si>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</si>
  <si>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</si>
  <si>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</si>
  <si>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</si>
  <si>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</si>
  <si>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</si>
  <si>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</si>
  <si>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</si>
  <si>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</si>
  <si>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</si>
  <si>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</si>
  <si>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</si>
  <si>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</si>
  <si>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</si>
  <si>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</si>
  <si>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</si>
  <si>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</si>
  <si>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</si>
  <si>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</si>
  <si>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</si>
  <si>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</si>
  <si>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</si>
  <si>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</si>
  <si>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</si>
  <si>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</si>
  <si>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</si>
  <si>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</si>
  <si>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</si>
  <si>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</si>
  <si>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</si>
  <si>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</si>
  <si>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</si>
  <si>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</si>
  <si>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</si>
  <si>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</si>
  <si>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</si>
  <si>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</si>
  <si>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</si>
  <si>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</si>
  <si>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</si>
  <si>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</si>
  <si>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</si>
  <si>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</si>
  <si>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</si>
  <si>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</si>
  <si>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</si>
  <si>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</si>
  <si>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</si>
  <si>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</si>
  <si>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</si>
  <si>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</si>
  <si>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</si>
  <si>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</si>
  <si>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</si>
  <si>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</si>
  <si>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</si>
  <si>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</si>
  <si>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</si>
  <si>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</si>
  <si>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</si>
  <si>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</si>
  <si>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</si>
  <si>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</si>
  <si>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</si>
  <si>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</si>
  <si>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</si>
  <si>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</si>
  <si>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</si>
  <si>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</si>
  <si>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</si>
  <si>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</si>
  <si>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</si>
  <si>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</si>
  <si>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</si>
  <si>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</si>
  <si>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</si>
  <si>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</si>
  <si>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</si>
  <si>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</si>
  <si>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</si>
  <si>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</si>
  <si>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</si>
  <si>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</si>
  <si>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</si>
  <si>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</si>
  <si>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</si>
  <si>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</si>
  <si>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</si>
  <si>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</si>
  <si>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</si>
  <si>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</si>
  <si>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</si>
  <si>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</si>
  <si>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</si>
  <si>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</si>
  <si>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</si>
  <si>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</si>
  <si>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</si>
  <si>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</si>
  <si>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</si>
  <si>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</si>
  <si>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</si>
  <si>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</si>
  <si>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</si>
  <si>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</si>
  <si>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</si>
  <si>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</si>
  <si>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</si>
  <si>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</si>
  <si>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</si>
  <si>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</si>
  <si>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</si>
  <si>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</si>
  <si>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</si>
  <si>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</si>
  <si>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</si>
  <si>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</si>
  <si>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</si>
  <si>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</si>
  <si>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</si>
  <si>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</si>
  <si>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</si>
  <si>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</si>
  <si>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</si>
  <si>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</si>
  <si>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</si>
  <si>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</si>
  <si>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</si>
  <si>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</si>
  <si>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</si>
  <si>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</si>
  <si>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</si>
  <si>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</si>
  <si>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</si>
  <si>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</si>
  <si>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</si>
  <si>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</si>
  <si>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</si>
  <si>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</si>
  <si>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</si>
  <si>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</si>
  <si>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</si>
  <si>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</si>
  <si>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</si>
  <si>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</si>
  <si>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</si>
  <si>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</si>
  <si>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</si>
  <si>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</si>
  <si>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</si>
  <si>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</si>
  <si>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</si>
  <si>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</si>
  <si>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</si>
  <si>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</si>
  <si>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</si>
  <si>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</si>
  <si>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</si>
  <si>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</si>
  <si>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</si>
  <si>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</si>
  <si>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</si>
  <si>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</si>
  <si>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</si>
  <si>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</si>
  <si>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</si>
  <si>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</si>
  <si>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</si>
  <si>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</si>
  <si>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</si>
  <si>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</si>
  <si>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</si>
  <si>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</si>
  <si>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</si>
  <si>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</si>
  <si>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</si>
  <si>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</si>
  <si>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</si>
  <si>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</si>
  <si>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</si>
  <si>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</si>
  <si>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</si>
  <si>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</si>
  <si>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</si>
  <si>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</si>
  <si>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</si>
  <si>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</si>
  <si>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</si>
  <si>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</si>
  <si>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</si>
  <si>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</si>
  <si>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</si>
  <si>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</si>
  <si>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</si>
  <si>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</si>
  <si>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</si>
  <si>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</si>
  <si>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</si>
  <si>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</si>
  <si>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</si>
  <si>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</si>
  <si>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</si>
  <si>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</si>
  <si>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</si>
  <si>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</si>
  <si>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</si>
  <si>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</si>
  <si>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</si>
  <si>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</si>
  <si>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</si>
  <si>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</si>
  <si>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</si>
  <si>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</si>
  <si>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</si>
  <si>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</si>
  <si>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</si>
  <si>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</si>
  <si>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</si>
  <si>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</si>
  <si>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</si>
  <si>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</si>
  <si>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</si>
  <si>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</si>
  <si>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</si>
  <si>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</si>
  <si>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</si>
  <si>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</si>
  <si>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</si>
  <si>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</si>
  <si>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</si>
  <si>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</si>
  <si>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</si>
  <si>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</si>
  <si>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</si>
  <si>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</si>
  <si>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</si>
  <si>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</si>
  <si>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</si>
  <si>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</si>
  <si>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</si>
  <si>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</si>
  <si>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</si>
  <si>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</si>
  <si>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</si>
  <si>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</si>
  <si>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</si>
  <si>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</si>
  <si>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</si>
  <si>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</si>
  <si>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</si>
  <si>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</si>
  <si>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</si>
  <si>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</si>
  <si>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</si>
  <si>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</si>
  <si>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</si>
  <si>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</si>
  <si>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</si>
  <si>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</si>
  <si>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</si>
  <si>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</si>
  <si>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</si>
  <si>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</si>
  <si>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</si>
  <si>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</si>
  <si>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</si>
  <si>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</si>
  <si>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</si>
  <si>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</si>
  <si>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</si>
  <si>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</si>
  <si>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</si>
  <si>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</si>
  <si>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</si>
  <si>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</si>
  <si>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</si>
  <si>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</si>
  <si>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</si>
  <si>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</si>
  <si>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</si>
  <si>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</si>
  <si>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</si>
  <si>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</si>
  <si>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</si>
  <si>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</si>
  <si>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</si>
  <si>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</si>
  <si>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</si>
  <si>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</si>
  <si>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</si>
  <si>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</si>
  <si>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</si>
  <si>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</si>
  <si>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</si>
  <si>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</si>
  <si>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</si>
  <si>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</si>
  <si>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</si>
  <si>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</si>
  <si>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</si>
  <si>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</si>
  <si>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</si>
  <si>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</si>
  <si>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</si>
  <si>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</si>
  <si>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</si>
  <si>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</si>
  <si>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</si>
  <si>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</si>
  <si>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</si>
  <si>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</si>
  <si>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</si>
  <si>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</si>
  <si>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</si>
  <si>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</si>
  <si>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</si>
  <si>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</si>
  <si>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</si>
  <si>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</si>
  <si>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</si>
  <si>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</si>
  <si>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</si>
  <si>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</si>
  <si>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</si>
  <si>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</si>
  <si>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</si>
  <si>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</si>
  <si>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</si>
  <si>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</si>
  <si>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</si>
  <si>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</si>
  <si>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</si>
  <si>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</si>
  <si>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</si>
  <si>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</si>
  <si>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</si>
  <si>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</si>
  <si>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</si>
  <si>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</si>
  <si>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</si>
  <si>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</si>
  <si>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</si>
  <si>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</si>
  <si>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</si>
  <si>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</si>
  <si>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</si>
  <si>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</si>
  <si>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</si>
  <si>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</si>
  <si>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</si>
  <si>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</si>
  <si>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</si>
  <si>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</si>
  <si>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</si>
  <si>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</si>
  <si>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</si>
  <si>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</si>
  <si>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</si>
  <si>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</si>
  <si>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</si>
  <si>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</si>
  <si>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</si>
  <si>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</si>
  <si>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</si>
  <si>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</si>
  <si>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</si>
  <si>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</si>
  <si>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</si>
  <si>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</si>
  <si>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</si>
  <si>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</si>
  <si>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</si>
  <si>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</si>
  <si>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</si>
  <si>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</si>
  <si>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</si>
  <si>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</si>
  <si>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</si>
  <si>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</si>
  <si>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</si>
  <si>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</si>
  <si>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</si>
  <si>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</si>
  <si>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</si>
  <si>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</si>
  <si>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</si>
  <si>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</si>
  <si>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</si>
  <si>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</si>
  <si>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</si>
  <si>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</si>
  <si>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</si>
  <si>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</si>
  <si>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</si>
  <si>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</si>
  <si>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</si>
  <si>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</si>
  <si>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</si>
  <si>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</si>
  <si>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</si>
  <si>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</si>
  <si>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</si>
  <si>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</si>
  <si>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</si>
  <si>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</si>
  <si>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</si>
  <si>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</si>
  <si>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</si>
  <si>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</si>
  <si>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</si>
  <si>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</si>
  <si>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</si>
  <si>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</si>
  <si>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</si>
  <si>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</si>
  <si>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</si>
  <si>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</si>
  <si>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</si>
  <si>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</si>
  <si>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</si>
  <si>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</si>
  <si>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</si>
  <si>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</si>
  <si>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</si>
  <si>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</si>
  <si>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</si>
  <si>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</si>
  <si>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</si>
  <si>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</si>
  <si>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</si>
  <si>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</si>
  <si>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</si>
  <si>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</si>
  <si>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</si>
  <si>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</si>
  <si>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</si>
  <si>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</si>
  <si>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</si>
  <si>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</si>
  <si>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</si>
  <si>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</si>
  <si>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</si>
  <si>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</si>
  <si>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</si>
  <si>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</si>
  <si>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</si>
  <si>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</si>
  <si>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</si>
  <si>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</si>
  <si>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</si>
  <si>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</si>
  <si>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</si>
  <si>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</si>
  <si>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</si>
  <si>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</si>
  <si>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</si>
  <si>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</si>
  <si>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</si>
  <si>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</si>
  <si>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</si>
  <si>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</si>
  <si>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</si>
  <si>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</si>
  <si>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</si>
  <si>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</si>
  <si>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</si>
  <si>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</si>
  <si>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</si>
  <si>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</si>
  <si>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</si>
  <si>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</si>
  <si>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</si>
  <si>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</si>
  <si>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</si>
  <si>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</si>
  <si>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</si>
  <si>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</si>
  <si>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</si>
  <si>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</si>
  <si>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</si>
  <si>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</si>
  <si>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</si>
  <si>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</si>
  <si>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</si>
  <si>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</si>
  <si>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</si>
  <si>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</si>
  <si>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</si>
  <si>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</si>
  <si>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</si>
  <si>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</si>
  <si>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</si>
  <si>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</si>
  <si>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</si>
  <si>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</si>
  <si>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</si>
  <si>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</si>
  <si>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</si>
  <si>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</si>
  <si>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</si>
  <si>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</si>
  <si>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</si>
  <si>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</si>
  <si>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</si>
  <si>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</si>
  <si>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</si>
  <si>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</si>
  <si>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</si>
  <si>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</si>
  <si>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</si>
  <si>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</si>
  <si>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</si>
  <si>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</si>
  <si>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</si>
  <si>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</si>
  <si>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</si>
  <si>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</si>
  <si>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</si>
  <si>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</si>
  <si>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</si>
  <si>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</si>
  <si>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</si>
  <si>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</si>
  <si>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</si>
  <si>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</si>
  <si>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</si>
  <si>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</si>
  <si>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</si>
  <si>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</si>
  <si>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</si>
  <si>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</si>
  <si>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</si>
  <si>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</si>
  <si>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</si>
  <si>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</si>
  <si>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</si>
  <si>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</si>
  <si>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</si>
  <si>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</si>
  <si>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</si>
  <si>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</si>
  <si>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</si>
  <si>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</si>
  <si>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</si>
  <si>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</si>
  <si>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</si>
  <si>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</si>
  <si>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</si>
  <si>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</si>
  <si>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</si>
  <si>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</si>
  <si>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</si>
  <si>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</si>
  <si>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</si>
  <si>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</si>
  <si>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</si>
  <si>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</si>
  <si>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</si>
  <si>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</si>
  <si>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</si>
  <si>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</si>
  <si>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</si>
  <si>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</si>
  <si>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</si>
  <si>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</si>
  <si>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</si>
  <si>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</si>
  <si>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</si>
  <si>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</si>
  <si>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</si>
  <si>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</si>
  <si>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</si>
  <si>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</si>
  <si>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</si>
  <si>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</si>
  <si>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</si>
  <si>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</si>
  <si>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</si>
  <si>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</si>
  <si>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</si>
  <si>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</si>
  <si>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</si>
  <si>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</si>
  <si>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</si>
  <si>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</si>
  <si>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</si>
  <si>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</si>
  <si>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</si>
  <si>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</si>
  <si>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</si>
  <si>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</si>
  <si>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</si>
  <si>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</si>
  <si>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</si>
  <si>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</si>
  <si>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</si>
  <si>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</si>
  <si>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</si>
  <si>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</si>
  <si>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</si>
  <si>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</si>
  <si>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</si>
  <si>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</si>
  <si>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</si>
  <si>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</si>
  <si>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</si>
  <si>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</si>
  <si>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</si>
  <si>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</si>
  <si>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</si>
  <si>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</si>
  <si>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</si>
  <si>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</si>
  <si>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</si>
  <si>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</si>
  <si>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</si>
  <si>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</si>
  <si>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</si>
  <si>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</si>
  <si>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</si>
  <si>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</si>
  <si>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</si>
  <si>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</si>
  <si>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</si>
  <si>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</si>
  <si>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</si>
  <si>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</si>
  <si>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</si>
  <si>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</si>
  <si>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</si>
  <si>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</si>
  <si>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</si>
  <si>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</si>
  <si>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</si>
  <si>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</si>
  <si>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</si>
  <si>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</si>
  <si>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</si>
  <si>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</si>
  <si>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</si>
  <si>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</si>
  <si>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</si>
  <si>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</si>
  <si>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</si>
  <si>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</si>
  <si>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</si>
  <si>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</si>
  <si>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</si>
  <si>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</si>
  <si>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</si>
  <si>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</si>
  <si>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</si>
  <si>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</si>
  <si>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</si>
  <si>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</si>
  <si>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</si>
  <si>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</si>
  <si>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</si>
  <si>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</si>
  <si>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</si>
  <si>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</si>
  <si>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</si>
  <si>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</si>
  <si>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</si>
  <si>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</si>
  <si>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</si>
  <si>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</si>
  <si>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</si>
  <si>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</si>
  <si>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</si>
  <si>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</si>
  <si>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</si>
  <si>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</si>
  <si>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</si>
  <si>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</si>
  <si>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</si>
  <si>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</si>
  <si>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</si>
  <si>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</si>
  <si>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</si>
  <si>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</si>
  <si>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</si>
  <si>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</si>
  <si>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</si>
  <si>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</si>
  <si>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</si>
  <si>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</si>
  <si>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</si>
  <si>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</si>
  <si>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</si>
  <si>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</si>
  <si>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</si>
  <si>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</si>
  <si>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</si>
  <si>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</si>
  <si>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</si>
  <si>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</si>
  <si>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</si>
  <si>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</si>
  <si>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</si>
  <si>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</si>
  <si>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</si>
  <si>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</si>
  <si>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</si>
  <si>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</si>
  <si>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</si>
  <si>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</si>
  <si>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</si>
  <si>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</si>
  <si>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</si>
  <si>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</si>
  <si>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</si>
  <si>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</si>
  <si>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</si>
  <si>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</si>
  <si>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</si>
  <si>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</si>
  <si>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</si>
  <si>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</si>
  <si>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</si>
  <si>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</si>
  <si>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</si>
  <si>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</si>
  <si>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</si>
  <si>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</si>
  <si>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</si>
  <si>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</si>
  <si>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</si>
  <si>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</si>
  <si>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</si>
  <si>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</si>
  <si>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</si>
  <si>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</si>
  <si>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</si>
  <si>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</si>
  <si>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</si>
  <si>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</si>
  <si>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</si>
  <si>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</si>
  <si>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</si>
  <si>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</si>
  <si>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</si>
  <si>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</si>
  <si>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</si>
  <si>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</si>
  <si>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</si>
  <si>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</si>
  <si>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</si>
  <si>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</si>
  <si>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</si>
  <si>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</si>
  <si>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</si>
  <si>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</si>
  <si>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</si>
  <si>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</si>
  <si>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</si>
  <si>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</si>
  <si>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</si>
  <si>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</si>
  <si>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</si>
  <si>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</si>
  <si>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</si>
  <si>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</si>
  <si>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</si>
  <si>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</si>
  <si>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</si>
  <si>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</si>
  <si>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</si>
  <si>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</si>
  <si>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</si>
  <si>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</si>
  <si>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</si>
  <si>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</si>
  <si>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</si>
  <si>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</si>
  <si>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</si>
  <si>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</si>
  <si>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</si>
  <si>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</si>
  <si>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</si>
  <si>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</si>
  <si>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</si>
  <si>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</si>
  <si>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</si>
  <si>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</si>
  <si>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</si>
  <si>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</si>
  <si>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</si>
  <si>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</si>
  <si>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</si>
  <si>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</si>
  <si>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</si>
  <si>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</si>
  <si>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</si>
  <si>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</si>
  <si>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</si>
  <si>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</si>
  <si>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</si>
  <si>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</si>
  <si>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</si>
  <si>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</si>
  <si>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</si>
  <si>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</si>
  <si>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</si>
  <si>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</si>
  <si>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</si>
  <si>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</si>
  <si>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</si>
  <si>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</si>
  <si>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</si>
  <si>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</si>
  <si>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</si>
  <si>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</si>
  <si>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</si>
  <si>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</si>
  <si>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</si>
  <si>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</si>
  <si>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</si>
  <si>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</si>
  <si>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</si>
  <si>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</si>
  <si>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</si>
  <si>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</si>
  <si>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</si>
  <si>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</si>
  <si>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</si>
  <si>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</si>
  <si>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</si>
  <si>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</si>
  <si>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</si>
  <si>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</si>
  <si>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</si>
  <si>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</si>
  <si>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</si>
  <si>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</si>
  <si>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</si>
  <si>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</si>
  <si>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</si>
  <si>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</si>
  <si>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</si>
  <si>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</si>
  <si>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</si>
  <si>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</si>
  <si>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</si>
  <si>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</si>
  <si>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</si>
  <si>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</si>
  <si>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</si>
  <si>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</si>
  <si>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</si>
  <si>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</si>
  <si>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</si>
  <si>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</si>
  <si>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</si>
  <si>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</si>
  <si>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</si>
  <si>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</si>
  <si>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</si>
  <si>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</si>
  <si>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</si>
  <si>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</si>
  <si>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</si>
  <si>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</si>
  <si>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</si>
  <si>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</si>
  <si>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</si>
  <si>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</si>
  <si>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</si>
  <si>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</si>
  <si>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</si>
  <si>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</si>
  <si>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</si>
  <si>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</si>
  <si>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</si>
  <si>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</si>
  <si>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</si>
  <si>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</si>
  <si>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</si>
  <si>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</si>
  <si>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</si>
  <si>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</si>
  <si>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</si>
  <si>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</si>
  <si>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</si>
  <si>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</si>
  <si>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</si>
  <si>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</si>
  <si>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</si>
  <si>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</si>
  <si>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</si>
  <si>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</si>
  <si>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</si>
  <si>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</si>
  <si>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</si>
  <si>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</si>
  <si>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</si>
  <si>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</si>
  <si>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</si>
  <si>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</si>
  <si>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</si>
  <si>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</si>
  <si>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</si>
  <si>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</si>
  <si>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</si>
  <si>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</si>
  <si>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</si>
  <si>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</si>
  <si>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</si>
  <si>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</si>
  <si>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</si>
  <si>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</si>
  <si>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</si>
  <si>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</si>
  <si>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</si>
  <si>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</si>
  <si>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</si>
  <si>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</si>
  <si>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</si>
  <si>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</si>
  <si>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</si>
  <si>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</si>
  <si>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</si>
  <si>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</si>
  <si>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</si>
  <si>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</si>
  <si>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</si>
  <si>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</si>
  <si>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</si>
  <si>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</si>
  <si>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</si>
  <si>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</si>
  <si>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</si>
  <si>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</si>
  <si>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</si>
  <si>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</si>
  <si>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</si>
  <si>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</si>
  <si>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</si>
  <si>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</si>
  <si>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</si>
  <si>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</si>
  <si>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</si>
  <si>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</si>
  <si>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</si>
  <si>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</si>
  <si>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</si>
  <si>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</si>
  <si>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</si>
  <si>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</si>
  <si>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</si>
  <si>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</si>
  <si>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</si>
  <si>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</si>
  <si>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</si>
  <si>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</si>
  <si>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</si>
  <si>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</si>
  <si>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</si>
  <si>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</si>
  <si>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</si>
  <si>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</si>
  <si>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</si>
  <si>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</si>
  <si>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</si>
  <si>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</si>
  <si>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</si>
  <si>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</si>
  <si>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</si>
  <si>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</si>
  <si>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</si>
  <si>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</si>
  <si>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</si>
  <si>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</si>
  <si>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</si>
  <si>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</si>
  <si>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</si>
  <si>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</si>
  <si>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</si>
  <si>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</si>
  <si>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</si>
  <si>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</si>
  <si>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</si>
  <si>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</si>
  <si>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</si>
  <si>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</si>
  <si>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</si>
  <si>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</si>
  <si>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</si>
  <si>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</si>
  <si>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</si>
  <si>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</si>
  <si>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</si>
  <si>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</si>
  <si>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</si>
  <si>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</si>
  <si>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</si>
  <si>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</si>
  <si>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</si>
  <si>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</si>
  <si>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</si>
  <si>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</si>
  <si>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</si>
  <si>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</si>
  <si>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</si>
  <si>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</si>
  <si>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</si>
  <si>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</si>
  <si>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</si>
  <si>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</si>
  <si>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</si>
  <si>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</si>
  <si>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</si>
  <si>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</si>
  <si>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</si>
  <si>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</si>
  <si>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</si>
  <si>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</si>
  <si>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</si>
  <si>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</si>
  <si>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</si>
  <si>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</si>
  <si>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</si>
  <si>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</si>
  <si>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</si>
  <si>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</si>
  <si>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</si>
  <si>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</si>
  <si>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</si>
  <si>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</si>
  <si>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</si>
  <si>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</si>
  <si>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</si>
  <si>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</si>
  <si>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</si>
  <si>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</si>
  <si>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</si>
  <si>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</si>
  <si>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</si>
  <si>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</si>
  <si>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</si>
  <si>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</si>
  <si>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</si>
  <si>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</si>
  <si>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</si>
  <si>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</si>
  <si>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</si>
  <si>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</si>
  <si>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</si>
  <si>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</si>
  <si>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</si>
  <si>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</si>
  <si>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</si>
  <si>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</si>
  <si>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</si>
  <si>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</si>
  <si>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</si>
  <si>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</si>
  <si>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</si>
  <si>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</si>
  <si>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</si>
  <si>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</si>
  <si>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</si>
  <si>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</si>
  <si>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</si>
  <si>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</si>
  <si>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</si>
  <si>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</si>
  <si>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</si>
  <si>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</si>
  <si>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</si>
  <si>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</si>
  <si>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</si>
  <si>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</si>
  <si>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</si>
  <si>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</si>
  <si>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</si>
  <si>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</si>
  <si>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</si>
  <si>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</si>
  <si>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</si>
  <si>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</si>
  <si>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</si>
  <si>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</si>
  <si>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</si>
  <si>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</si>
  <si>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</si>
  <si>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</si>
  <si>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</si>
  <si>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</si>
  <si>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</si>
  <si>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</si>
  <si>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</si>
  <si>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</si>
  <si>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</si>
  <si>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</si>
  <si>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</si>
  <si>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</si>
  <si>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</si>
  <si>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</si>
  <si>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</si>
  <si>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</si>
  <si>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</si>
  <si>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</si>
  <si>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</si>
  <si>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</si>
  <si>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</si>
  <si>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</si>
  <si>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</si>
  <si>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</si>
  <si>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</si>
  <si>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</si>
  <si>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</si>
  <si>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</si>
  <si>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</si>
  <si>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</si>
  <si>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</si>
  <si>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</si>
  <si>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</si>
  <si>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</si>
  <si>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</si>
  <si>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</si>
  <si>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</si>
  <si>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</si>
  <si>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</si>
  <si>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</si>
  <si>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</si>
  <si>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</si>
  <si>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</si>
  <si>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</si>
  <si>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</si>
  <si>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</si>
  <si>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</si>
  <si>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</si>
  <si>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</si>
  <si>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</si>
  <si>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</si>
  <si>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</si>
  <si>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</si>
  <si>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</si>
  <si>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</si>
  <si>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</si>
  <si>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</si>
  <si>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</si>
  <si>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</si>
  <si>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</si>
  <si>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</si>
  <si>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</si>
  <si>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</si>
  <si>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</si>
  <si>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</si>
  <si>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</si>
  <si>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</si>
  <si>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</si>
  <si>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</si>
  <si>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</si>
  <si>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</si>
  <si>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</si>
  <si>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</si>
  <si>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</si>
  <si>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</si>
  <si>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</si>
  <si>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</si>
  <si>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</si>
  <si>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</si>
  <si>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</si>
  <si>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</si>
  <si>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</si>
  <si>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</si>
  <si>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</si>
  <si>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</si>
  <si>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</si>
  <si>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</si>
  <si>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</si>
  <si>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</si>
  <si>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</si>
  <si>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</si>
  <si>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</si>
  <si>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</si>
  <si>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</si>
  <si>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</si>
  <si>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</si>
  <si>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</si>
  <si>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</si>
  <si>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</si>
  <si>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</si>
  <si>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</si>
  <si>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</si>
  <si>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</si>
  <si>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</si>
  <si>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</si>
  <si>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</si>
  <si>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</si>
  <si>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</si>
  <si>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</si>
  <si>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</si>
  <si>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</si>
  <si>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</si>
  <si>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</si>
  <si>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</si>
  <si>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</si>
  <si>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</si>
  <si>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</si>
  <si>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</si>
  <si>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</si>
  <si>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</si>
  <si>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</si>
  <si>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</si>
  <si>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</si>
  <si>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</si>
  <si>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</si>
  <si>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</si>
  <si>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</si>
  <si>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</si>
  <si>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</si>
  <si>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</si>
  <si>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</si>
  <si>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</si>
  <si>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</si>
  <si>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</si>
  <si>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</si>
  <si>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</si>
  <si>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</si>
  <si>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</si>
  <si>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</si>
  <si>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</si>
  <si>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</si>
  <si>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</si>
  <si>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</si>
  <si>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</si>
  <si>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</si>
  <si>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</si>
  <si>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</si>
  <si>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</si>
  <si>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</si>
  <si>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</si>
  <si>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</si>
  <si>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</si>
  <si>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</si>
  <si>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</si>
  <si>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</si>
  <si>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</si>
  <si>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</si>
  <si>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</si>
  <si>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</si>
  <si>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</si>
  <si>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</si>
  <si>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</si>
  <si>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</si>
  <si>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</si>
  <si>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</si>
  <si>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</si>
  <si>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</si>
  <si>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</si>
  <si>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</si>
  <si>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</si>
  <si>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</si>
  <si>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</si>
  <si>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</si>
  <si>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</si>
  <si>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</si>
  <si>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</si>
  <si>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</si>
  <si>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</si>
  <si>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</si>
  <si>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</si>
  <si>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</si>
  <si>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</si>
  <si>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</si>
  <si>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</si>
  <si>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</si>
  <si>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</si>
  <si>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</si>
  <si>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</si>
  <si>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</si>
  <si>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</si>
  <si>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</si>
  <si>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</si>
  <si>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</si>
  <si>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</si>
  <si>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</si>
  <si>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</si>
  <si>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</si>
  <si>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</si>
  <si>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</si>
  <si>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</si>
  <si>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</si>
  <si>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</si>
  <si>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</si>
  <si>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</si>
  <si>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</si>
  <si>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</si>
  <si>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</si>
  <si>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</si>
  <si>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</si>
  <si>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</si>
  <si>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</si>
  <si>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</si>
  <si>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</si>
  <si>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</si>
  <si>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</si>
  <si>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</si>
  <si>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</si>
  <si>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</si>
  <si>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</si>
  <si>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</si>
  <si>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</si>
  <si>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</si>
  <si>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</si>
  <si>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</si>
  <si>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</si>
  <si>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</si>
  <si>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</si>
  <si>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</si>
  <si>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</si>
  <si>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</si>
  <si>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</si>
  <si>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</si>
  <si>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</si>
  <si>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</si>
  <si>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</si>
  <si>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</si>
  <si>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</si>
  <si>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</si>
  <si>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</si>
  <si>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</si>
  <si>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</si>
  <si>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</si>
  <si>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</si>
  <si>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</si>
  <si>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</si>
  <si>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</si>
  <si>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</si>
  <si>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</si>
  <si>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</si>
  <si>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</si>
  <si>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</si>
  <si>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</si>
  <si>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</si>
  <si>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</si>
  <si>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</si>
  <si>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</si>
  <si>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</si>
  <si>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</si>
  <si>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</si>
  <si>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</si>
  <si>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</si>
  <si>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</si>
  <si>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</si>
  <si>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</si>
  <si>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</si>
  <si>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</si>
  <si>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</si>
  <si>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</si>
  <si>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</si>
  <si>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</si>
  <si>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</si>
  <si>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</si>
  <si>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</si>
  <si>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</si>
  <si>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</si>
  <si>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</si>
  <si>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</si>
  <si>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</si>
  <si>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</si>
  <si>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</si>
  <si>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</si>
  <si>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</si>
  <si>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</si>
  <si>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</si>
  <si>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</si>
  <si>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</si>
  <si>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</si>
  <si>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</si>
  <si>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</si>
  <si>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</si>
  <si>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</si>
  <si>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</si>
  <si>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</si>
  <si>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</si>
  <si>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</si>
  <si>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</si>
  <si>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</si>
  <si>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</si>
  <si>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</si>
  <si>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</si>
  <si>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</si>
  <si>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</si>
  <si>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</si>
  <si>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</si>
  <si>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</si>
  <si>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</si>
  <si>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</si>
  <si>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</si>
  <si>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</si>
  <si>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</si>
  <si>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</si>
  <si>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</si>
  <si>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</si>
  <si>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</si>
  <si>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</si>
  <si>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</si>
  <si>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</si>
  <si>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</si>
  <si>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</si>
  <si>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</si>
  <si>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</si>
  <si>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</si>
  <si>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</si>
  <si>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</si>
  <si>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</si>
  <si>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</si>
  <si>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</si>
  <si>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</si>
  <si>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</si>
  <si>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</si>
  <si>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</si>
  <si>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</si>
  <si>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</si>
  <si>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</si>
  <si>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</si>
  <si>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</si>
  <si>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</si>
  <si>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</si>
  <si>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</si>
  <si>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</si>
  <si>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</si>
  <si>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</si>
  <si>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</si>
  <si>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</si>
  <si>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</si>
  <si>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</si>
  <si>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</si>
  <si>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</si>
  <si>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</si>
  <si>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</si>
  <si>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</si>
  <si>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</si>
  <si>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</si>
  <si>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</si>
  <si>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</si>
  <si>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</si>
  <si>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</si>
  <si>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</si>
  <si>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</si>
  <si>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</si>
  <si>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</si>
  <si>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</si>
  <si>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</si>
  <si>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</si>
  <si>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</si>
  <si>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</si>
  <si>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</si>
  <si>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</si>
  <si>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</si>
  <si>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</si>
  <si>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</si>
  <si>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</si>
  <si>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</si>
  <si>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</si>
  <si>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</si>
  <si>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</si>
  <si>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</si>
  <si>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</si>
  <si>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</si>
  <si>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</si>
  <si>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</si>
  <si>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</si>
  <si>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</si>
  <si>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</si>
  <si>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</si>
  <si>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</si>
  <si>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</si>
  <si>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</si>
  <si>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</si>
  <si>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</si>
  <si>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</si>
  <si>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</si>
  <si>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</si>
  <si>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</si>
  <si>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</si>
  <si>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</si>
  <si>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</si>
  <si>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</si>
  <si>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</si>
  <si>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</si>
  <si>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</si>
  <si>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</si>
  <si>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</si>
  <si>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</si>
  <si>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</si>
  <si>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</si>
  <si>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</si>
  <si>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</si>
  <si>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</si>
  <si>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</si>
  <si>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</si>
  <si>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</si>
  <si>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</si>
  <si>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</si>
  <si>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</si>
  <si>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</si>
  <si>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</si>
  <si>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</si>
  <si>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</si>
  <si>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</si>
  <si>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</si>
  <si>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</si>
  <si>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</si>
  <si>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</si>
  <si>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</si>
  <si>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</si>
  <si>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</si>
  <si>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</si>
  <si>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</si>
  <si>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</si>
  <si>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</si>
  <si>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</si>
  <si>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</si>
  <si>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</si>
  <si>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</si>
  <si>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</si>
  <si>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</si>
  <si>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</si>
  <si>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</si>
  <si>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</si>
  <si>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</si>
  <si>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</si>
  <si>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</si>
  <si>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</si>
  <si>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</si>
  <si>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</si>
  <si>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</si>
  <si>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</si>
  <si>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</si>
  <si>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</si>
  <si>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</si>
  <si>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</si>
  <si>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</si>
  <si>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</si>
  <si>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</si>
  <si>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</si>
  <si>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</si>
  <si>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</si>
  <si>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</si>
  <si>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</si>
  <si>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</si>
  <si>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</si>
  <si>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</si>
  <si>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</si>
  <si>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</si>
  <si>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</si>
  <si>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</si>
  <si>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</si>
  <si>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</si>
  <si>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</si>
  <si>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</si>
  <si>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</si>
  <si>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</si>
  <si>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</si>
  <si>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</si>
  <si>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</si>
  <si>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</si>
  <si>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</si>
  <si>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</si>
  <si>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</si>
  <si>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</si>
  <si>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</si>
  <si>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</si>
  <si>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</si>
  <si>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</si>
  <si>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</si>
  <si>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</si>
  <si>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</si>
  <si>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</si>
  <si>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</si>
  <si>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</si>
  <si>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</si>
  <si>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</si>
  <si>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</si>
  <si>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</si>
  <si>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</si>
  <si>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</si>
  <si>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</si>
  <si>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</si>
  <si>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</si>
  <si>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</si>
  <si>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</si>
  <si>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</si>
  <si>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</si>
  <si>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</si>
  <si>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</si>
  <si>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</si>
  <si>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</si>
  <si>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</si>
  <si>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</si>
  <si>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</si>
  <si>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</si>
  <si>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</si>
  <si>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</si>
  <si>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</si>
  <si>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</si>
  <si>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</si>
  <si>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</si>
  <si>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</si>
  <si>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</si>
  <si>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</si>
  <si>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</si>
  <si>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</si>
  <si>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</si>
  <si>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</si>
  <si>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</si>
  <si>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</si>
  <si>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</si>
  <si>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</si>
  <si>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</si>
  <si>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</si>
  <si>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</si>
  <si>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</si>
  <si>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</si>
  <si>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</si>
  <si>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</si>
  <si>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</si>
  <si>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</si>
  <si>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</si>
  <si>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</si>
  <si>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</si>
  <si>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</si>
  <si>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</si>
  <si>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</si>
  <si>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</si>
  <si>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</si>
  <si>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</si>
  <si>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</si>
  <si>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</si>
  <si>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</si>
  <si>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</si>
  <si>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</si>
  <si>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</si>
  <si>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</si>
  <si>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</si>
  <si>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</si>
  <si>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</si>
  <si>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</si>
  <si>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</si>
  <si>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</si>
  <si>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</si>
  <si>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</si>
  <si>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</si>
  <si>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</si>
  <si>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</si>
  <si>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</si>
  <si>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</si>
  <si>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</si>
  <si>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</si>
  <si>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</si>
  <si>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</si>
  <si>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</si>
  <si>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</si>
  <si>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</si>
  <si>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</si>
  <si>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</si>
  <si>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</si>
  <si>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</si>
  <si>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</si>
  <si>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</si>
  <si>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</si>
  <si>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</si>
  <si>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</si>
  <si>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</si>
  <si>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</si>
  <si>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</si>
  <si>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</si>
  <si>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</si>
  <si>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</si>
  <si>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</si>
  <si>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</si>
  <si>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</si>
  <si>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</si>
  <si>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</si>
  <si>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</si>
  <si>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</si>
  <si>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</si>
  <si>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</si>
  <si>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</si>
  <si>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</si>
  <si>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</si>
  <si>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</si>
  <si>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</si>
  <si>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</si>
  <si>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</si>
  <si>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</si>
  <si>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</si>
  <si>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</si>
  <si>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</si>
  <si>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</si>
  <si>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</si>
  <si>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</si>
  <si>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</si>
  <si>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</si>
  <si>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</si>
  <si>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</si>
  <si>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</si>
  <si>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</si>
  <si>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</si>
  <si>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</si>
  <si>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</si>
  <si>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</si>
  <si>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</si>
  <si>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</si>
  <si>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</si>
  <si>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</si>
  <si>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</si>
  <si>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</si>
  <si>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</si>
  <si>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</si>
  <si>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</si>
  <si>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</si>
  <si>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</si>
  <si>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</si>
  <si>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</si>
  <si>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</si>
  <si>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</si>
  <si>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</si>
  <si>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</si>
  <si>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</si>
  <si>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</si>
  <si>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</si>
  <si>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</si>
  <si>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</si>
  <si>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</si>
  <si>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</si>
  <si>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</si>
  <si>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</si>
  <si>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</si>
  <si>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</si>
  <si>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</si>
  <si>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</si>
  <si>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</si>
  <si>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</si>
  <si>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</si>
  <si>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</si>
  <si>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</si>
  <si>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</si>
  <si>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</si>
  <si>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</si>
  <si>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</si>
  <si>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</si>
  <si>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</si>
  <si>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</si>
  <si>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</si>
  <si>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</si>
  <si>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</si>
  <si>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</si>
  <si>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</si>
  <si>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</si>
  <si>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</si>
  <si>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</si>
  <si>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</si>
  <si>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</si>
  <si>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</si>
  <si>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</si>
  <si>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</si>
  <si>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</si>
  <si>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</si>
  <si>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</si>
  <si>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</si>
  <si>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</si>
  <si>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</si>
  <si>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</si>
  <si>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</si>
  <si>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</si>
  <si>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</si>
  <si>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</si>
  <si>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</si>
  <si>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</si>
  <si>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</si>
  <si>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</si>
  <si>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</si>
  <si>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</si>
  <si>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</si>
  <si>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</si>
  <si>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</si>
  <si>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</si>
  <si>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</si>
  <si>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</si>
  <si>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</si>
  <si>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</si>
  <si>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</si>
  <si>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</si>
  <si>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</si>
  <si>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</si>
  <si>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</si>
  <si>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</si>
  <si>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</si>
  <si>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</si>
  <si>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</si>
  <si>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</si>
  <si>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</si>
  <si>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</si>
  <si>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</si>
  <si>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</si>
  <si>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</si>
  <si>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</si>
  <si>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</si>
  <si>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</si>
  <si>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</si>
  <si>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</si>
  <si>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</si>
  <si>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</si>
  <si>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</si>
  <si>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</si>
  <si>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</si>
  <si>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</si>
  <si>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</si>
  <si>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</si>
  <si>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</si>
  <si>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</si>
  <si>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</si>
  <si>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</si>
  <si>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</si>
  <si>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</si>
  <si>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</si>
  <si>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</si>
  <si>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</si>
  <si>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</si>
  <si>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</si>
  <si>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</si>
  <si>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</si>
  <si>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</si>
  <si>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</si>
  <si>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</si>
  <si>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</si>
  <si>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</si>
  <si>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</si>
  <si>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</si>
  <si>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</si>
  <si>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</si>
  <si>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</si>
  <si>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</si>
  <si>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</si>
  <si>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</si>
  <si>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</si>
  <si>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</si>
  <si>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</si>
  <si>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</si>
  <si>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</si>
  <si>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</si>
  <si>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</si>
  <si>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</si>
  <si>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</si>
  <si>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</si>
  <si>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</si>
  <si>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</si>
  <si>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</si>
  <si>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</si>
  <si>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</si>
  <si>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</si>
  <si>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</si>
  <si>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</si>
  <si>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</si>
  <si>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</si>
  <si>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</si>
  <si>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</si>
  <si>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</si>
  <si>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</si>
  <si>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</si>
  <si>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</si>
  <si>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</si>
  <si>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</si>
  <si>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</si>
  <si>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</si>
  <si>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</si>
  <si>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</si>
  <si>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</si>
  <si>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</si>
  <si>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</si>
  <si>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</si>
  <si>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</si>
  <si>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</si>
  <si>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</si>
  <si>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</si>
  <si>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</si>
  <si>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</si>
  <si>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</si>
  <si>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</si>
  <si>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</si>
  <si>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</si>
  <si>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</si>
  <si>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</si>
  <si>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</si>
  <si>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</si>
  <si>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</si>
  <si>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</si>
  <si>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</si>
  <si>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</si>
  <si>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</si>
  <si>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</si>
  <si>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</si>
  <si>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</si>
  <si>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</si>
  <si>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</si>
  <si>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</si>
  <si>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</si>
  <si>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</si>
  <si>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</si>
  <si>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</si>
  <si>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</si>
  <si>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</si>
  <si>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</si>
  <si>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</si>
  <si>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</si>
  <si>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</si>
  <si>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</si>
  <si>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</si>
  <si>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</si>
  <si>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</si>
  <si>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</si>
  <si>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</si>
  <si>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</si>
  <si>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</si>
  <si>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</si>
  <si>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</si>
  <si>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</si>
  <si>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</si>
  <si>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</si>
  <si>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</si>
  <si>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</si>
  <si>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</si>
  <si>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</si>
  <si>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</si>
  <si>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</si>
  <si>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</si>
  <si>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</si>
  <si>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</si>
  <si>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</si>
  <si>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</si>
  <si>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</si>
  <si>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</si>
  <si>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</si>
  <si>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</si>
  <si>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</si>
  <si>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</si>
  <si>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</si>
  <si>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</si>
  <si>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</si>
  <si>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</si>
  <si>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</si>
  <si>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</si>
  <si>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</si>
  <si>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</si>
  <si>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</si>
  <si>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</si>
  <si>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</si>
  <si>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</si>
  <si>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</si>
  <si>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</si>
  <si>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</si>
  <si>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</si>
  <si>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</si>
  <si>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</si>
  <si>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</si>
  <si>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</si>
  <si>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</si>
  <si>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</si>
  <si>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</si>
  <si>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</si>
  <si>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</si>
  <si>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</si>
  <si>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</si>
  <si>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</si>
  <si>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</si>
  <si>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</si>
  <si>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</si>
  <si>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</si>
  <si>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</si>
  <si>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</si>
  <si>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</si>
  <si>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</si>
  <si>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</si>
  <si>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</si>
  <si>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</si>
  <si>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</si>
  <si>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</si>
  <si>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</si>
  <si>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</si>
  <si>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</si>
  <si>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</si>
  <si>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</si>
  <si>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</si>
  <si>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</si>
  <si>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</si>
  <si>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</si>
  <si>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</si>
  <si>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</si>
  <si>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</si>
  <si>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</si>
  <si>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</si>
  <si>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</si>
  <si>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</si>
  <si>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</si>
  <si>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</si>
  <si>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</si>
  <si>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</si>
  <si>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</si>
  <si>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</si>
  <si>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</si>
  <si>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</si>
  <si>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</si>
  <si>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</si>
  <si>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</si>
  <si>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</si>
  <si>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</si>
  <si>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</si>
  <si>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</si>
  <si>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</si>
  <si>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</si>
  <si>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</si>
  <si>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</si>
  <si>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</si>
  <si>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</si>
  <si>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</si>
  <si>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</si>
  <si>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</si>
  <si>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</si>
  <si>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</si>
  <si>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</si>
  <si>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</si>
  <si>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</si>
  <si>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</si>
  <si>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</si>
  <si>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</si>
  <si>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</si>
  <si>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</si>
  <si>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</si>
  <si>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</si>
  <si>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</si>
  <si>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</si>
  <si>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</si>
  <si>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</si>
  <si>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</si>
  <si>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</si>
  <si>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</si>
  <si>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</si>
  <si>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</si>
  <si>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</si>
  <si>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</si>
  <si>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</si>
  <si>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</si>
  <si>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</si>
  <si>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</si>
  <si>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</si>
  <si>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</si>
  <si>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</si>
  <si>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</si>
  <si>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</si>
  <si>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</si>
  <si>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</si>
  <si>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</si>
  <si>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</si>
  <si>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</si>
  <si>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</si>
  <si>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</si>
  <si>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</si>
  <si>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</si>
  <si>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</si>
  <si>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</si>
  <si>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</si>
  <si>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</si>
  <si>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</si>
  <si>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</si>
  <si>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</si>
  <si>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</si>
  <si>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</si>
  <si>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</si>
  <si>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</si>
  <si>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</si>
  <si>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</si>
  <si>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</si>
  <si>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</si>
  <si>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</si>
  <si>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</si>
  <si>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</si>
  <si>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</si>
  <si>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</si>
  <si>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</si>
  <si>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</si>
  <si>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</si>
  <si>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</si>
  <si>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</si>
  <si>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</si>
  <si>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</si>
  <si>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</si>
  <si>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</si>
  <si>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</si>
  <si>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</si>
  <si>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</si>
  <si>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</si>
  <si>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</si>
  <si>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</si>
  <si>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</si>
  <si>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</si>
  <si>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</si>
  <si>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</si>
  <si>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</si>
  <si>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</si>
  <si>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</si>
  <si>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</si>
  <si>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</si>
  <si>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</si>
  <si>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</si>
  <si>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</si>
  <si>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</si>
  <si>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</si>
  <si>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</si>
  <si>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</si>
  <si>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</si>
  <si>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</si>
  <si>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</si>
  <si>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</si>
  <si>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</si>
  <si>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</si>
  <si>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</si>
  <si>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</si>
  <si>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</si>
  <si>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</si>
  <si>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</si>
  <si>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</si>
  <si>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</si>
  <si>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</si>
  <si>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</si>
  <si>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</si>
  <si>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</si>
  <si>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</si>
  <si>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</si>
  <si>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</si>
  <si>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</si>
  <si>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</si>
  <si>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</si>
  <si>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</si>
  <si>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</si>
  <si>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</si>
  <si>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</si>
  <si>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</si>
  <si>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</si>
  <si>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</si>
  <si>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</si>
  <si>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</si>
  <si>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</si>
  <si>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</si>
  <si>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</si>
  <si>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</si>
  <si>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</si>
  <si>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</si>
  <si>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</si>
  <si>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</si>
  <si>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</si>
  <si>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</si>
  <si>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</si>
  <si>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</si>
  <si>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</si>
  <si>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</si>
  <si>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</si>
  <si>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</si>
  <si>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</si>
  <si>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</si>
  <si>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</si>
  <si>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</si>
  <si>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</si>
  <si>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</si>
  <si>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</si>
  <si>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</si>
  <si>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</si>
  <si>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</si>
  <si>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</si>
  <si>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</si>
  <si>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</si>
  <si>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</si>
  <si>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</si>
  <si>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</si>
  <si>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</si>
  <si>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</si>
  <si>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</si>
  <si>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</si>
  <si>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</si>
  <si>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</si>
  <si>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</si>
  <si>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</si>
  <si>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</si>
  <si>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</si>
  <si>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</si>
  <si>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</si>
  <si>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</si>
  <si>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</si>
  <si>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</si>
  <si>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</si>
  <si>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</si>
  <si>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</si>
  <si>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</si>
  <si>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</si>
  <si>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</si>
  <si>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</si>
  <si>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</si>
  <si>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</si>
  <si>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</si>
  <si>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</si>
  <si>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</si>
  <si>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</si>
  <si>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</si>
  <si>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</si>
  <si>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</si>
  <si>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</si>
  <si>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</si>
  <si>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</si>
  <si>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</si>
  <si>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</si>
  <si>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</si>
  <si>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</si>
  <si>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</si>
  <si>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</si>
  <si>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</si>
  <si>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</si>
  <si>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</si>
  <si>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</si>
  <si>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</si>
  <si>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</si>
  <si>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</si>
  <si>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</si>
  <si>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</si>
  <si>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</si>
  <si>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</si>
  <si>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</si>
  <si>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</si>
  <si>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</si>
  <si>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</si>
  <si>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</si>
  <si>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</si>
  <si>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</si>
  <si>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</si>
  <si>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</si>
  <si>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</si>
  <si>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</si>
  <si>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</si>
  <si>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</si>
  <si>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</si>
  <si>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</si>
  <si>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</si>
  <si>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</si>
  <si>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</si>
  <si>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</si>
  <si>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</si>
  <si>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</si>
  <si>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</si>
  <si>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</si>
  <si>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</si>
  <si>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</si>
  <si>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</si>
  <si>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</si>
  <si>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</si>
  <si>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</si>
  <si>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</si>
  <si>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</si>
  <si>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</si>
  <si>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</si>
  <si>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</si>
  <si>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</si>
  <si>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</si>
  <si>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</si>
  <si>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</si>
  <si>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</si>
  <si>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</si>
  <si>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</si>
  <si>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</si>
  <si>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</si>
  <si>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</si>
  <si>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</si>
  <si>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</si>
  <si>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</si>
  <si>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</si>
  <si>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</si>
  <si>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</si>
  <si>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</si>
  <si>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</si>
  <si>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</si>
  <si>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</si>
  <si>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</si>
  <si>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</si>
  <si>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</si>
  <si>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</si>
  <si>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</si>
  <si>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</si>
  <si>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</si>
  <si>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</si>
  <si>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</si>
  <si>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</si>
  <si>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</si>
  <si>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</si>
  <si>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</si>
  <si>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</si>
  <si>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</si>
  <si>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</si>
  <si>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</si>
  <si>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</si>
  <si>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</si>
  <si>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</si>
  <si>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</si>
  <si>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</si>
  <si>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</si>
  <si>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</si>
  <si>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</si>
  <si>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</si>
  <si>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</si>
  <si>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</si>
  <si>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</si>
  <si>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</si>
  <si>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</si>
  <si>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</si>
  <si>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</si>
  <si>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</si>
  <si>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</si>
  <si>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</si>
  <si>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</si>
  <si>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</si>
  <si>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</si>
  <si>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</si>
  <si>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</si>
  <si>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</si>
  <si>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</si>
  <si>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</si>
  <si>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</si>
  <si>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</si>
  <si>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</si>
  <si>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</si>
  <si>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</si>
  <si>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</si>
  <si>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</si>
  <si>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</si>
  <si>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</si>
  <si>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</si>
  <si>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</si>
  <si>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</si>
  <si>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</si>
  <si>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</si>
  <si>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</si>
  <si>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</si>
  <si>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</si>
  <si>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</si>
  <si>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</si>
  <si>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</si>
  <si>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</si>
  <si>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</si>
  <si>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</si>
  <si>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</si>
  <si>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</si>
  <si>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</si>
  <si>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</si>
  <si>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</si>
  <si>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</si>
  <si>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</si>
  <si>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</si>
  <si>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</si>
  <si>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</si>
  <si>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</si>
  <si>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</si>
  <si>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</si>
  <si>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</si>
  <si>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</si>
  <si>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</si>
  <si>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</si>
  <si>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</si>
  <si>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</si>
  <si>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</si>
  <si>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</si>
  <si>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</si>
  <si>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</si>
  <si>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</si>
  <si>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</si>
  <si>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</si>
  <si>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</si>
  <si>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</si>
  <si>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</si>
  <si>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</si>
  <si>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</si>
  <si>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</si>
  <si>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</si>
  <si>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</si>
  <si>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</si>
  <si>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</si>
  <si>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</si>
  <si>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</si>
  <si>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</si>
  <si>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</si>
  <si>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</si>
  <si>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</si>
  <si>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</si>
  <si>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</si>
  <si>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</si>
  <si>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</si>
  <si>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</si>
  <si>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</si>
  <si>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</si>
  <si>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</si>
  <si>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</si>
  <si>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</si>
  <si>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</si>
  <si>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</si>
  <si>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</si>
  <si>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</si>
  <si>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</si>
  <si>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</si>
  <si>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</si>
  <si>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</si>
  <si>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</si>
  <si>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</si>
  <si>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</si>
  <si>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</si>
  <si>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</si>
  <si>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</si>
  <si>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</si>
  <si>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</si>
  <si>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</si>
  <si>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</si>
  <si>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</si>
  <si>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</si>
  <si>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</si>
  <si>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</si>
  <si>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</si>
  <si>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</si>
  <si>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</si>
  <si>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</si>
  <si>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</si>
  <si>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</si>
  <si>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</si>
  <si>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</si>
  <si>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</si>
  <si>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</si>
  <si>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</si>
  <si>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</si>
  <si>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</si>
  <si>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</si>
  <si>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</si>
  <si>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</si>
  <si>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</si>
  <si>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</si>
  <si>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</si>
  <si>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</si>
  <si>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</si>
  <si>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</si>
  <si>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</si>
  <si>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</si>
  <si>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</si>
  <si>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</si>
  <si>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</si>
  <si>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</si>
  <si>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</si>
  <si>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</si>
  <si>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</si>
  <si>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</si>
  <si>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</si>
  <si>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</si>
  <si>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</si>
  <si>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</si>
  <si>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</si>
  <si>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</si>
  <si>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</si>
  <si>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</si>
  <si>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</si>
  <si>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</si>
  <si>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</si>
  <si>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</si>
  <si>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</si>
  <si>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</si>
  <si>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</si>
  <si>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</si>
  <si>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</si>
  <si>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</si>
  <si>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</si>
  <si>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</si>
  <si>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</si>
  <si>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</si>
  <si>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</si>
  <si>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</si>
  <si>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</si>
  <si>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</si>
  <si>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</si>
  <si>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</si>
  <si>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</si>
  <si>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</si>
  <si>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</si>
  <si>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</si>
  <si>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</si>
  <si>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</si>
  <si>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</si>
  <si>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</si>
  <si>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</si>
  <si>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</si>
  <si>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</si>
  <si>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</si>
  <si>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</si>
  <si>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</si>
  <si>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</si>
  <si>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</si>
  <si>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</si>
  <si>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</si>
  <si>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</si>
  <si>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</si>
  <si>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</si>
  <si>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</si>
  <si>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</si>
  <si>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</si>
  <si>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</si>
  <si>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</si>
  <si>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</si>
  <si>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</si>
  <si>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</si>
  <si>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</si>
  <si>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</si>
  <si>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</si>
  <si>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</si>
  <si>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</si>
  <si>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</si>
  <si>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</si>
  <si>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</si>
  <si>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</si>
  <si>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</si>
  <si>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</si>
  <si>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</si>
  <si>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</si>
  <si>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</si>
  <si>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</si>
  <si>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</si>
  <si>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</si>
  <si>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</si>
  <si>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</si>
  <si>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</si>
  <si>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</si>
  <si>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</si>
  <si>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</si>
  <si>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</si>
  <si>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</si>
  <si>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</si>
  <si>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</si>
  <si>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</si>
  <si>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</si>
  <si>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</si>
  <si>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</si>
  <si>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</si>
  <si>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</si>
  <si>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</si>
  <si>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</si>
  <si>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</si>
  <si>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</si>
  <si>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</si>
  <si>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</si>
  <si>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</si>
  <si>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</si>
  <si>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</si>
  <si>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</si>
  <si>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</si>
  <si>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</si>
  <si>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</si>
  <si>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</si>
  <si>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</si>
  <si>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</si>
  <si>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</si>
  <si>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</si>
  <si>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</si>
  <si>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</si>
  <si>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</si>
  <si>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</si>
  <si>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</si>
  <si>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</si>
  <si>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</si>
  <si>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</si>
  <si>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</si>
  <si>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</si>
  <si>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</si>
  <si>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</si>
  <si>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</si>
  <si>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</si>
  <si>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</si>
  <si>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</si>
  <si>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</si>
  <si>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</si>
  <si>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</si>
  <si>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</si>
  <si>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</si>
  <si>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</si>
  <si>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</si>
  <si>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</si>
  <si>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</si>
  <si>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</si>
  <si>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</si>
  <si>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</si>
  <si>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</si>
  <si>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</si>
  <si>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</si>
  <si>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</si>
  <si>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</si>
  <si>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</si>
  <si>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</si>
  <si>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</si>
  <si>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</si>
  <si>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</si>
  <si>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</si>
  <si>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</si>
  <si>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</si>
  <si>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</si>
  <si>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</si>
  <si>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</si>
  <si>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</si>
  <si>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</si>
  <si>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</si>
  <si>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</si>
  <si>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</si>
  <si>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</si>
  <si>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</si>
  <si>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</si>
  <si>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</si>
  <si>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</si>
  <si>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</si>
  <si>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</si>
  <si>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</si>
  <si>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</si>
  <si>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</si>
  <si>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</si>
  <si>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</si>
  <si>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</si>
  <si>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</si>
  <si>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</si>
  <si>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</si>
  <si>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</si>
  <si>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</si>
  <si>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</si>
  <si>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</si>
  <si>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</si>
  <si>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</si>
  <si>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</si>
  <si>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</si>
  <si>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</si>
  <si>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</si>
  <si>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</si>
  <si>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</si>
  <si>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</si>
  <si>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</si>
  <si>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</si>
  <si>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</si>
  <si>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</si>
  <si>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</si>
  <si>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</si>
  <si>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</si>
  <si>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</si>
  <si>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</si>
  <si>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</si>
  <si>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</si>
  <si>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</si>
  <si>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</si>
  <si>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</si>
  <si>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</si>
  <si>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</si>
  <si>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</si>
  <si>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</si>
  <si>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</si>
  <si>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</si>
  <si>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</si>
  <si>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</si>
  <si>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</si>
  <si>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</si>
  <si>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</si>
  <si>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</si>
  <si>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</si>
  <si>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</si>
  <si>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</si>
  <si>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</si>
  <si>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</si>
  <si>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</si>
  <si>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</si>
  <si>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</si>
  <si>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</si>
  <si>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</si>
  <si>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</si>
  <si>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</si>
  <si>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</si>
  <si>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</si>
  <si>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</si>
  <si>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</si>
  <si>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</si>
  <si>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</si>
  <si>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</si>
  <si>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</si>
  <si>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</si>
  <si>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</si>
  <si>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</si>
  <si>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</si>
  <si>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</si>
  <si>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</si>
  <si>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</si>
  <si>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</si>
  <si>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</si>
  <si>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</si>
  <si>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</si>
  <si>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</si>
  <si>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</si>
  <si>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</si>
  <si>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</si>
  <si>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</si>
  <si>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</si>
  <si>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</si>
  <si>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</si>
  <si>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</si>
  <si>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</si>
  <si>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</si>
  <si>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</si>
  <si>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</si>
  <si>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</si>
  <si>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</si>
  <si>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</si>
  <si>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</si>
  <si>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</si>
  <si>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</si>
  <si>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</si>
  <si>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</si>
  <si>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</si>
  <si>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</si>
  <si>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</si>
  <si>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</si>
  <si>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</si>
  <si>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</si>
  <si>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</si>
  <si>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</si>
  <si>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</si>
  <si>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</si>
  <si>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</si>
  <si>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</si>
  <si>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</si>
  <si>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</si>
  <si>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</si>
  <si>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</si>
  <si>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</si>
  <si>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</si>
  <si>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</si>
  <si>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</si>
  <si>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</si>
  <si>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</si>
  <si>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</si>
  <si>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</si>
  <si>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</si>
  <si>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</si>
  <si>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</si>
  <si>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</si>
  <si>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</si>
  <si>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</si>
  <si>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</si>
  <si>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</si>
  <si>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</si>
  <si>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</si>
  <si>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</si>
  <si>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</si>
  <si>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</si>
  <si>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</si>
  <si>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</si>
  <si>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</si>
  <si>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</si>
  <si>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</si>
  <si>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</si>
  <si>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</si>
  <si>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</si>
  <si>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</si>
  <si>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</si>
  <si>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</si>
  <si>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</si>
  <si>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</si>
  <si>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</si>
  <si>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</si>
  <si>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</si>
  <si>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</si>
  <si>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</si>
  <si>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</si>
  <si>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</si>
  <si>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</si>
  <si>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</si>
  <si>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</si>
  <si>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</si>
  <si>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</si>
  <si>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</si>
  <si>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</si>
  <si>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</si>
  <si>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</si>
  <si>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</si>
  <si>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</si>
  <si>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</si>
  <si>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</si>
  <si>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</si>
  <si>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</si>
  <si>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</si>
  <si>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</si>
  <si>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</si>
  <si>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</si>
  <si>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</si>
  <si>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</si>
  <si>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</si>
  <si>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</si>
  <si>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</si>
  <si>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</si>
  <si>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</si>
  <si>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</si>
  <si>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</si>
  <si>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</si>
  <si>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</si>
  <si>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</si>
  <si>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</si>
  <si>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</si>
  <si>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</si>
  <si>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</si>
  <si>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</si>
  <si>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</si>
  <si>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</si>
  <si>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</si>
  <si>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</si>
  <si>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</si>
  <si>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</si>
  <si>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</si>
  <si>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</si>
  <si>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</si>
  <si>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</si>
  <si>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</si>
  <si>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</si>
  <si>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</si>
  <si>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</si>
  <si>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</si>
  <si>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</si>
  <si>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</si>
  <si>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</si>
  <si>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</si>
  <si>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</si>
  <si>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</si>
  <si>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</si>
  <si>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</si>
  <si>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</si>
  <si>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</si>
  <si>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</si>
  <si>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</si>
  <si>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</si>
  <si>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</si>
  <si>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</si>
  <si>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</si>
  <si>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</si>
  <si>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</si>
  <si>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</si>
  <si>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</si>
  <si>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</si>
  <si>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</si>
  <si>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</si>
  <si>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</si>
  <si>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</si>
  <si>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</si>
  <si>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</si>
  <si>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</si>
  <si>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</si>
  <si>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</si>
  <si>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</si>
  <si>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</si>
  <si>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</si>
  <si>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</si>
  <si>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</si>
  <si>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</si>
  <si>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</si>
  <si>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</si>
  <si>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</si>
  <si>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</si>
  <si>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</si>
  <si>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</si>
  <si>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</si>
  <si>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</si>
  <si>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</si>
  <si>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</si>
  <si>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</si>
  <si>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</si>
  <si>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</si>
  <si>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</si>
  <si>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</si>
  <si>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</si>
  <si>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</si>
  <si>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</si>
  <si>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</si>
  <si>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</si>
  <si>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</si>
  <si>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</si>
  <si>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</si>
  <si>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</si>
  <si>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</si>
  <si>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</si>
  <si>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</si>
  <si>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</si>
  <si>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</si>
  <si>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</si>
  <si>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</si>
  <si>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</si>
  <si>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</si>
  <si>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</si>
  <si>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</si>
  <si>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</si>
  <si>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</si>
  <si>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</si>
  <si>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</si>
  <si>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</si>
  <si>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</si>
  <si>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</si>
  <si>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</si>
  <si>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</si>
  <si>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</si>
  <si>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</si>
  <si>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</si>
  <si>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</si>
  <si>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</si>
  <si>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</si>
  <si>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</si>
  <si>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</si>
  <si>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</si>
  <si>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</si>
  <si>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</si>
  <si>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</si>
  <si>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</si>
  <si>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</si>
  <si>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</si>
  <si>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</si>
  <si>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</si>
  <si>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</si>
  <si>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</si>
  <si>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</si>
  <si>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</si>
  <si>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</si>
  <si>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</si>
  <si>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</si>
  <si>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</si>
  <si>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</si>
  <si>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</si>
  <si>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</si>
  <si>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</si>
  <si>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</si>
  <si>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</si>
  <si>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</si>
  <si>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</si>
  <si>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</si>
  <si>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</si>
  <si>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</si>
  <si>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</si>
  <si>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</si>
  <si>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</si>
  <si>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</si>
  <si>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</si>
  <si>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</si>
  <si>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</si>
  <si>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</si>
  <si>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</si>
  <si>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</si>
  <si>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</si>
  <si>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</si>
  <si>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</si>
  <si>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</si>
  <si>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</si>
  <si>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</si>
  <si>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</si>
  <si>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</si>
  <si>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</si>
  <si>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</si>
  <si>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</si>
  <si>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</si>
  <si>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</si>
  <si>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</si>
  <si>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</si>
  <si>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</si>
  <si>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</si>
  <si>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</si>
  <si>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</si>
  <si>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</si>
  <si>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</si>
  <si>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</si>
  <si>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</si>
  <si>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</si>
  <si>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</si>
  <si>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</si>
  <si>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</si>
  <si>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</si>
  <si>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</si>
  <si>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</si>
  <si>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</si>
  <si>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</si>
  <si>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</si>
  <si>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</si>
  <si>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</si>
  <si>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</si>
  <si>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</si>
  <si>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</si>
  <si>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</si>
  <si>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</si>
  <si>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</si>
  <si>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</si>
  <si>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</si>
  <si>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</si>
  <si>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</si>
  <si>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</si>
  <si>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</si>
  <si>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</si>
  <si>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</si>
  <si>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</si>
  <si>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</si>
  <si>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</si>
  <si>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</si>
  <si>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</si>
  <si>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</si>
  <si>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</si>
  <si>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</si>
  <si>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</si>
  <si>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</si>
  <si>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</si>
  <si>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</si>
  <si>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</si>
  <si>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</si>
  <si>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</si>
  <si>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</si>
  <si>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</si>
  <si>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</si>
  <si>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</si>
  <si>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</si>
  <si>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</si>
  <si>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</si>
  <si>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</si>
  <si>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</si>
  <si>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</si>
  <si>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</si>
  <si>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</si>
  <si>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</si>
  <si>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</si>
  <si>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</si>
  <si>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</si>
  <si>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</si>
  <si>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</si>
  <si>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</si>
  <si>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</si>
  <si>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</si>
  <si>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</si>
  <si>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</si>
  <si>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</si>
  <si>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</si>
  <si>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</si>
  <si>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</si>
  <si>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</si>
  <si>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</si>
  <si>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</si>
  <si>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</si>
  <si>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</si>
  <si>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</si>
  <si>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</si>
  <si>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</si>
  <si>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</si>
  <si>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</si>
  <si>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</si>
  <si>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</si>
  <si>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</si>
  <si>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</si>
  <si>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</si>
  <si>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</si>
  <si>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</si>
  <si>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</si>
  <si>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</si>
  <si>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</si>
  <si>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</si>
  <si>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</si>
  <si>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</si>
  <si>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</si>
  <si>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</si>
  <si>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</si>
  <si>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</si>
  <si>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</si>
  <si>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</si>
  <si>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</si>
  <si>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</si>
  <si>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</si>
  <si>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</si>
  <si>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</si>
  <si>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</si>
  <si>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</si>
  <si>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</si>
  <si>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</si>
  <si>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</si>
  <si>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</si>
  <si>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</si>
  <si>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</si>
  <si>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</si>
  <si>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</si>
  <si>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</si>
  <si>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</si>
  <si>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</si>
  <si>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</si>
  <si>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</si>
  <si>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</si>
  <si>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</si>
  <si>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</si>
  <si>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</si>
  <si>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</si>
  <si>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</si>
  <si>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</si>
  <si>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</si>
  <si>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</si>
  <si>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</si>
  <si>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</si>
  <si>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</si>
  <si>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</si>
  <si>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</si>
  <si>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</si>
  <si>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</si>
  <si>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</si>
  <si>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</si>
  <si>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</si>
  <si>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</si>
  <si>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</si>
  <si>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</si>
  <si>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</si>
  <si>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</si>
  <si>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</si>
  <si>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</si>
  <si>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</si>
  <si>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</si>
  <si>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</si>
  <si>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</si>
  <si>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</si>
  <si>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</si>
  <si>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</si>
  <si>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</si>
  <si>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</si>
  <si>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</si>
  <si>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</si>
  <si>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</si>
  <si>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</si>
  <si>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</si>
  <si>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</si>
  <si>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</si>
  <si>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</si>
  <si>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</si>
  <si>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</si>
  <si>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</si>
  <si>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</si>
  <si>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</si>
  <si>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</si>
  <si>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</si>
  <si>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</si>
  <si>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</si>
  <si>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</si>
  <si>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</si>
  <si>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</si>
  <si>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</si>
  <si>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</si>
  <si>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</si>
  <si>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</si>
  <si>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</si>
  <si>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</si>
  <si>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</si>
  <si>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</si>
  <si>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</si>
  <si>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</si>
  <si>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</si>
  <si>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</si>
  <si>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</si>
  <si>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</si>
  <si>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</si>
  <si>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</si>
  <si>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</si>
  <si>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</si>
  <si>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</si>
  <si>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</si>
  <si>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</si>
  <si>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</si>
  <si>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</si>
  <si>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</si>
  <si>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</si>
  <si>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</si>
  <si>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</si>
  <si>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</si>
  <si>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</si>
  <si>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</si>
  <si>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</si>
  <si>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</si>
  <si>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</si>
  <si>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</si>
  <si>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</si>
  <si>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</si>
  <si>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</si>
  <si>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</si>
  <si>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</si>
  <si>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</si>
  <si>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</si>
  <si>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</si>
  <si>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</si>
  <si>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</si>
  <si>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</si>
  <si>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</si>
  <si>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</si>
  <si>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</si>
  <si>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</si>
  <si>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</si>
  <si>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</si>
  <si>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</si>
  <si>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</si>
  <si>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</si>
  <si>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</si>
  <si>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</si>
  <si>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</si>
  <si>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</si>
  <si>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</si>
  <si>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</si>
  <si>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</si>
  <si>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</si>
  <si>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</si>
  <si>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</si>
  <si>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</si>
  <si>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</si>
  <si>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</si>
  <si>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</si>
  <si>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</si>
  <si>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</si>
  <si>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</si>
  <si>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</si>
  <si>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</si>
  <si>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</si>
  <si>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</si>
  <si>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</si>
  <si>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</si>
  <si>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</si>
  <si>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</si>
  <si>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</si>
  <si>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</si>
  <si>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</si>
  <si>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</si>
  <si>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</si>
  <si>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</si>
  <si>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</si>
  <si>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</si>
  <si>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</si>
  <si>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</si>
  <si>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</si>
  <si>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</si>
  <si>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</si>
  <si>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</si>
  <si>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</si>
  <si>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</si>
  <si>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</si>
  <si>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</si>
  <si>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</si>
  <si>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</si>
  <si>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</si>
  <si>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</si>
  <si>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</si>
  <si>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</si>
  <si>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</si>
  <si>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</si>
  <si>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</si>
  <si>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</si>
  <si>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</si>
  <si>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</si>
  <si>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</si>
  <si>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</si>
  <si>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</si>
  <si>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</si>
  <si>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</si>
  <si>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</si>
  <si>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</si>
  <si>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</si>
  <si>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</si>
  <si>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</si>
  <si>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</si>
  <si>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</si>
  <si>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</si>
  <si>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</si>
  <si>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</si>
  <si>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</si>
  <si>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</si>
  <si>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</si>
  <si>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</si>
  <si>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</si>
  <si>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</si>
  <si>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</si>
  <si>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</si>
  <si>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</si>
  <si>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</si>
  <si>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</si>
  <si>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</si>
  <si>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</si>
  <si>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</si>
  <si>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</si>
  <si>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</si>
  <si>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</si>
  <si>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</si>
  <si>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</si>
  <si>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</si>
  <si>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</si>
  <si>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</si>
  <si>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</si>
  <si>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</si>
  <si>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</si>
  <si>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</si>
  <si>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</si>
  <si>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</si>
  <si>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</si>
  <si>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</si>
  <si>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</si>
  <si>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</si>
  <si>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</si>
  <si>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</si>
  <si>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</si>
  <si>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</si>
  <si>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</si>
  <si>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</si>
  <si>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</si>
  <si>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</si>
  <si>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</si>
  <si>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</si>
  <si>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</si>
  <si>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</si>
  <si>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</si>
  <si>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</si>
  <si>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</si>
  <si>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</si>
  <si>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</si>
  <si>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</si>
  <si>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</si>
  <si>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</si>
  <si>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</si>
  <si>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</si>
  <si>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</si>
  <si>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</si>
  <si>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</si>
  <si>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</si>
  <si>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</si>
  <si>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</si>
  <si>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</si>
  <si>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</si>
  <si>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</si>
  <si>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</si>
  <si>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</si>
  <si>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</si>
  <si>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</si>
  <si>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</si>
  <si>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</si>
  <si>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</si>
  <si>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</si>
  <si>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</si>
  <si>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</si>
  <si>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</si>
  <si>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</si>
  <si>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</si>
  <si>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</si>
  <si>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</si>
  <si>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</si>
  <si>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</si>
  <si>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</si>
  <si>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</si>
  <si>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</si>
  <si>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</si>
  <si>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</si>
  <si>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</si>
  <si>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</si>
  <si>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</si>
  <si>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</si>
  <si>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</si>
  <si>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</si>
  <si>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</si>
  <si>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</si>
  <si>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</si>
  <si>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</si>
  <si>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</si>
  <si>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</si>
  <si>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</si>
  <si>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</si>
  <si>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</si>
  <si>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</si>
  <si>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</si>
  <si>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</si>
  <si>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</si>
  <si>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</si>
  <si>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</si>
  <si>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</si>
  <si>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</si>
  <si>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</si>
  <si>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</si>
  <si>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</si>
  <si>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</si>
  <si>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</si>
  <si>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</si>
  <si>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</si>
  <si>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</si>
  <si>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</si>
  <si>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</si>
  <si>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</si>
  <si>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</si>
  <si>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</si>
  <si>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</si>
  <si>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</si>
  <si>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</si>
  <si>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</si>
  <si>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</si>
  <si>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</si>
  <si>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</si>
  <si>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</si>
  <si>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</si>
  <si>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</si>
  <si>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</si>
  <si>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</si>
  <si>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</si>
  <si>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</si>
  <si>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</si>
  <si>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</si>
  <si>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</si>
  <si>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</si>
  <si>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</si>
  <si>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</si>
  <si>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</si>
  <si>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</si>
  <si>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</si>
  <si>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</si>
  <si>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</si>
  <si>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</si>
  <si>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</si>
  <si>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</si>
  <si>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</si>
  <si>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</si>
  <si>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</si>
  <si>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</si>
  <si>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</si>
  <si>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</si>
  <si>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</si>
  <si>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</si>
  <si>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</si>
  <si>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</si>
  <si>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</si>
  <si>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</si>
  <si>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</si>
  <si>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</si>
  <si>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</si>
  <si>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</si>
  <si>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</si>
  <si>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</si>
  <si>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</si>
  <si>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</si>
  <si>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</si>
  <si>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</si>
  <si>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</si>
  <si>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</si>
  <si>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</si>
  <si>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</si>
  <si>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</si>
  <si>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</si>
  <si>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</si>
  <si>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</si>
  <si>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</si>
  <si>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</si>
  <si>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</si>
  <si>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</si>
  <si>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</si>
  <si>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</si>
  <si>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</si>
  <si>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</si>
  <si>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</si>
  <si>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</si>
  <si>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</si>
  <si>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</si>
  <si>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</si>
  <si>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</si>
  <si>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</si>
  <si>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</si>
  <si>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</si>
  <si>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</si>
  <si>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</si>
  <si>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</si>
  <si>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</si>
  <si>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</si>
  <si>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</si>
  <si>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</si>
  <si>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</si>
  <si>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</si>
  <si>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</si>
  <si>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</si>
  <si>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</si>
  <si>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</si>
  <si>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</si>
  <si>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</si>
  <si>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</si>
  <si>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</si>
  <si>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</si>
  <si>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</si>
  <si>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</si>
  <si>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</si>
  <si>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</si>
  <si>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</si>
  <si>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</si>
  <si>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</si>
  <si>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</si>
  <si>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</si>
  <si>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</si>
  <si>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</si>
  <si>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</si>
  <si>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</si>
  <si>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</si>
  <si>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</si>
  <si>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</si>
  <si>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</si>
  <si>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</si>
  <si>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</si>
  <si>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</si>
  <si>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</si>
  <si>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</si>
  <si>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</si>
  <si>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</si>
  <si>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</si>
  <si>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</si>
  <si>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</si>
  <si>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</si>
  <si>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</si>
  <si>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</si>
  <si>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</si>
  <si>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</si>
  <si>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</si>
  <si>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</si>
  <si>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</si>
  <si>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</si>
  <si>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</si>
  <si>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</si>
  <si>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</si>
  <si>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</si>
  <si>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</si>
  <si>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</si>
  <si>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</si>
  <si>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</si>
  <si>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</si>
  <si>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</si>
  <si>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</si>
  <si>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</si>
  <si>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</si>
  <si>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</si>
  <si>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</si>
  <si>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</si>
  <si>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</si>
  <si>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</si>
  <si>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</si>
  <si>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</si>
  <si>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</si>
  <si>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</si>
  <si>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</si>
  <si>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</si>
  <si>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</si>
  <si>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</si>
  <si>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</si>
  <si>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</si>
  <si>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</si>
  <si>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</si>
  <si>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</si>
  <si>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</si>
  <si>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</si>
  <si>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</si>
  <si>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</si>
  <si>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</si>
  <si>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</si>
  <si>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</si>
  <si>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</si>
  <si>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</si>
  <si>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</si>
  <si>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</si>
  <si>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</si>
  <si>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</si>
  <si>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</si>
  <si>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</si>
  <si>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</si>
  <si>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</si>
  <si>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</si>
  <si>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</si>
  <si>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</si>
  <si>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</si>
  <si>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</si>
  <si>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</si>
  <si>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</si>
  <si>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</si>
  <si>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</si>
  <si>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</si>
  <si>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</si>
  <si>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</si>
  <si>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</si>
  <si>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</si>
  <si>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</si>
  <si>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</si>
  <si>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</si>
  <si>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</si>
  <si>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</si>
  <si>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</si>
  <si>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</si>
  <si>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</si>
  <si>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</si>
  <si>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</si>
  <si>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</si>
  <si>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</si>
  <si>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</si>
  <si>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</si>
  <si>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</si>
  <si>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</si>
  <si>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</si>
  <si>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</si>
  <si>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</si>
  <si>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</si>
  <si>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</si>
  <si>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</si>
  <si>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</si>
  <si>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</si>
  <si>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</si>
  <si>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</si>
  <si>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</si>
  <si>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</si>
  <si>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</si>
  <si>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</si>
  <si>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</si>
  <si>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</si>
  <si>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</si>
  <si>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</si>
  <si>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</si>
  <si>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</si>
  <si>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</si>
  <si>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</si>
  <si>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</si>
  <si>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</si>
  <si>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</si>
  <si>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</si>
  <si>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</si>
  <si>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</si>
  <si>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</si>
  <si>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</si>
  <si>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</si>
  <si>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</si>
  <si>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</si>
  <si>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</si>
  <si>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</si>
  <si>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</si>
  <si>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</si>
  <si>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</si>
  <si>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</si>
  <si>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</si>
  <si>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</si>
  <si>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</si>
  <si>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</si>
  <si>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</si>
  <si>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</si>
  <si>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</si>
  <si>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</si>
  <si>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</si>
  <si>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</si>
  <si>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</si>
  <si>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</si>
  <si>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</si>
  <si>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</si>
  <si>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</si>
  <si>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</si>
  <si>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</si>
  <si>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</si>
  <si>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</si>
  <si>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</si>
  <si>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</si>
  <si>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</si>
  <si>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</si>
  <si>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</si>
  <si>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</si>
  <si>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</si>
  <si>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</si>
  <si>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</si>
  <si>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</si>
  <si>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</si>
  <si>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</si>
  <si>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</si>
  <si>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</si>
  <si>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</si>
  <si>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</si>
  <si>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</si>
  <si>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</si>
  <si>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</si>
  <si>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</si>
  <si>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</si>
  <si>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</si>
  <si>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</si>
  <si>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</si>
  <si>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</si>
  <si>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</si>
  <si>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</si>
  <si>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</si>
  <si>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</si>
  <si>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</si>
  <si>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</si>
  <si>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</si>
  <si>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</si>
  <si>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</si>
  <si>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</si>
  <si>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</si>
  <si>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</si>
  <si>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</si>
  <si>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</si>
  <si>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</si>
  <si>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</si>
  <si>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</si>
  <si>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</si>
  <si>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</si>
  <si>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</si>
  <si>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</si>
  <si>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</si>
  <si>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</si>
  <si>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</si>
  <si>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</si>
  <si>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</si>
  <si>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</si>
  <si>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</si>
  <si>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</si>
  <si>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</si>
  <si>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</si>
  <si>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</si>
  <si>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</si>
  <si>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</si>
  <si>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</si>
  <si>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</si>
  <si>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</si>
  <si>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</si>
  <si>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</si>
  <si>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</si>
  <si>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</si>
  <si>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</si>
  <si>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</si>
  <si>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</si>
  <si>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</si>
  <si>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</si>
  <si>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</si>
  <si>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</si>
  <si>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</si>
  <si>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</si>
  <si>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</si>
  <si>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</si>
  <si>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</si>
  <si>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</si>
  <si>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</si>
  <si>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</si>
  <si>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</si>
  <si>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</si>
  <si>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</si>
  <si>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</si>
  <si>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</si>
  <si>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</si>
  <si>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</si>
  <si>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</si>
  <si>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</si>
  <si>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</si>
  <si>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</si>
  <si>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</si>
  <si>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</si>
  <si>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</si>
  <si>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</si>
  <si>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</si>
  <si>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</si>
  <si>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</si>
  <si>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</si>
  <si>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</si>
  <si>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</si>
  <si>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</si>
  <si>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</si>
  <si>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</si>
  <si>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</si>
  <si>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</si>
  <si>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</si>
  <si>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</si>
  <si>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</si>
  <si>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</si>
  <si>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</si>
  <si>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</si>
  <si>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</si>
  <si>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</si>
  <si>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</si>
  <si>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</si>
  <si>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</si>
  <si>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</si>
  <si>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</si>
  <si>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</si>
  <si>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</si>
  <si>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</si>
  <si>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</si>
  <si>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</si>
  <si>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</si>
  <si>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</si>
  <si>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</si>
  <si>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</si>
  <si>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</si>
  <si>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</si>
  <si>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</si>
  <si>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</si>
  <si>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</si>
  <si>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</si>
  <si>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</si>
  <si>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</si>
  <si>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</si>
  <si>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</si>
  <si>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</si>
  <si>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</si>
  <si>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</si>
  <si>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</si>
  <si>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</si>
  <si>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</si>
  <si>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</si>
  <si>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</si>
  <si>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</si>
  <si>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</si>
  <si>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</si>
  <si>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</si>
  <si>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</si>
  <si>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</si>
  <si>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</si>
  <si>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</si>
  <si>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</si>
  <si>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</si>
  <si>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</si>
  <si>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</si>
  <si>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</si>
  <si>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</si>
  <si>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</si>
  <si>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</si>
  <si>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</si>
  <si>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</si>
  <si>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</si>
  <si>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</si>
  <si>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</si>
  <si>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</si>
  <si>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</si>
  <si>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</si>
  <si>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</si>
  <si>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</si>
  <si>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</si>
  <si>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</si>
  <si>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</si>
  <si>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</si>
  <si>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</si>
  <si>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</si>
  <si>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</si>
  <si>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</si>
  <si>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</si>
  <si>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</si>
  <si>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</si>
  <si>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</si>
  <si>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</si>
  <si>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</si>
  <si>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</si>
  <si>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</si>
  <si>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</si>
  <si>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</si>
  <si>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</si>
  <si>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</si>
  <si>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</si>
  <si>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</si>
  <si>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</si>
  <si>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</si>
  <si>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</si>
  <si>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</si>
  <si>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</si>
  <si>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</si>
  <si>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</si>
  <si>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</si>
  <si>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</si>
  <si>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</si>
  <si>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</si>
  <si>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</si>
  <si>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</si>
  <si>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</si>
  <si>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</si>
  <si>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</si>
  <si>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</si>
  <si>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</si>
  <si>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</si>
  <si>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</si>
  <si>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</si>
  <si>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</si>
  <si>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</si>
  <si>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</si>
  <si>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</si>
  <si>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</si>
  <si>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</si>
  <si>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</si>
  <si>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</si>
  <si>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</si>
  <si>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</si>
  <si>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</si>
  <si>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</si>
  <si>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</si>
  <si>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</si>
  <si>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</si>
  <si>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</si>
  <si>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</si>
  <si>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</si>
  <si>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</si>
  <si>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</si>
  <si>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</si>
  <si>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</si>
  <si>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</si>
  <si>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</si>
  <si>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</si>
  <si>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</si>
  <si>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</si>
  <si>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</si>
  <si>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</si>
  <si>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</si>
  <si>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</si>
  <si>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</si>
  <si>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</si>
  <si>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</si>
  <si>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</si>
  <si>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</si>
  <si>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</si>
  <si>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</si>
  <si>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</si>
  <si>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</si>
  <si>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</si>
  <si>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</si>
  <si>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</si>
  <si>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</si>
  <si>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</si>
  <si>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</si>
  <si>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</si>
  <si>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</si>
  <si>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</si>
  <si>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</si>
  <si>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</si>
  <si>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</si>
  <si>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</si>
  <si>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</si>
  <si>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</si>
  <si>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</si>
  <si>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</si>
  <si>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</si>
  <si>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</si>
  <si>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</si>
  <si>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</si>
  <si>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</si>
  <si>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</si>
  <si>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</si>
  <si>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</si>
  <si>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</si>
  <si>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</si>
  <si>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</si>
  <si>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</si>
  <si>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</si>
  <si>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</si>
  <si>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</si>
  <si>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</si>
  <si>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</si>
  <si>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</si>
  <si>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</si>
  <si>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</si>
  <si>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</si>
  <si>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</si>
  <si>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</si>
  <si>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</si>
  <si>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</si>
  <si>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</si>
  <si>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</si>
  <si>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</si>
  <si>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</si>
  <si>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</si>
  <si>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</si>
  <si>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</si>
  <si>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</si>
  <si>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</si>
  <si>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</si>
  <si>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</si>
  <si>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</si>
  <si>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</si>
  <si>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</si>
  <si>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</si>
  <si>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</si>
  <si>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</si>
  <si>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</si>
  <si>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</si>
  <si>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</si>
  <si>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</si>
  <si>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</si>
  <si>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</si>
  <si>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</si>
  <si>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</si>
  <si>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</si>
  <si>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</si>
  <si>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</si>
  <si>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</si>
  <si>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</si>
  <si>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</si>
  <si>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</si>
  <si>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</si>
  <si>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</si>
  <si>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</si>
  <si>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</si>
  <si>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</si>
  <si>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</si>
  <si>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</si>
  <si>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</si>
  <si>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</si>
  <si>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</si>
  <si>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</si>
  <si>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</si>
  <si>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</si>
  <si>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</si>
  <si>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</si>
  <si>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</si>
  <si>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</si>
  <si>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</si>
  <si>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</si>
  <si>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</si>
  <si>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</si>
  <si>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</si>
  <si>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</si>
  <si>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</si>
  <si>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</si>
  <si>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</si>
  <si>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</si>
  <si>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</si>
  <si>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</si>
  <si>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</si>
  <si>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</si>
  <si>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</si>
  <si>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</si>
  <si>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</si>
  <si>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</si>
  <si>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</si>
  <si>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</si>
  <si>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</si>
  <si>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</si>
  <si>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</si>
  <si>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</si>
  <si>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</si>
  <si>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</si>
  <si>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</si>
  <si>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</si>
  <si>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</si>
  <si>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</si>
  <si>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</si>
  <si>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</si>
  <si>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</si>
  <si>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</si>
  <si>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</si>
  <si>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</si>
  <si>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</si>
  <si>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</si>
  <si>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</si>
  <si>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</si>
  <si>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</si>
  <si>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</si>
  <si>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</si>
  <si>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</si>
  <si>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</si>
  <si>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</si>
  <si>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</si>
  <si>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</si>
  <si>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</si>
  <si>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</si>
  <si>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</si>
  <si>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</si>
  <si>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</si>
  <si>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</si>
  <si>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</si>
  <si>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</si>
  <si>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</si>
  <si>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</si>
  <si>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</si>
  <si>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</si>
  <si>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</si>
  <si>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</si>
  <si>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</si>
  <si>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</si>
  <si>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</si>
  <si>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</si>
  <si>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</si>
  <si>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</si>
  <si>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</si>
  <si>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</si>
  <si>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</si>
  <si>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</si>
  <si>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</si>
  <si>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</si>
  <si>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</si>
  <si>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</si>
  <si>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</si>
  <si>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</si>
  <si>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</si>
  <si>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</si>
  <si>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</si>
  <si>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</si>
  <si>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</si>
  <si>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</si>
  <si>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</si>
  <si>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</si>
  <si>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</si>
  <si>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</si>
  <si>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</si>
  <si>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</si>
  <si>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</si>
  <si>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</si>
  <si>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</si>
  <si>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</si>
  <si>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</si>
  <si>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</si>
  <si>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</si>
  <si>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</si>
  <si>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</si>
  <si>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</si>
  <si>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</si>
  <si>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</si>
  <si>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</si>
  <si>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</si>
  <si>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</si>
  <si>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</si>
  <si>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</si>
  <si>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</si>
  <si>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</si>
  <si>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</si>
  <si>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</si>
  <si>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</si>
  <si>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</si>
  <si>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</si>
  <si>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</si>
  <si>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</si>
  <si>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</si>
  <si>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</si>
  <si>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</si>
  <si>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</si>
  <si>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</si>
  <si>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</si>
  <si>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</si>
  <si>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</si>
  <si>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</si>
  <si>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</si>
  <si>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</si>
  <si>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</si>
  <si>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</si>
  <si>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</si>
  <si>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</si>
  <si>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</si>
  <si>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</si>
  <si>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</si>
  <si>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</si>
  <si>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</si>
  <si>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</si>
  <si>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</si>
  <si>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</si>
  <si>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</si>
  <si>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</si>
  <si>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</si>
  <si>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</si>
  <si>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</si>
  <si>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</si>
  <si>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</si>
  <si>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</si>
  <si>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</si>
  <si>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</si>
  <si>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</si>
  <si>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</si>
  <si>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</si>
  <si>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</si>
  <si>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</si>
  <si>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</si>
  <si>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</si>
  <si>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</si>
  <si>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</si>
  <si>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</si>
  <si>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</si>
  <si>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</si>
  <si>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</si>
  <si>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</si>
  <si>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</si>
  <si>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</si>
  <si>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</si>
  <si>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</si>
  <si>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</si>
  <si>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</si>
  <si>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</si>
  <si>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</si>
  <si>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</si>
  <si>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</si>
  <si>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</si>
  <si>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</si>
  <si>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</si>
  <si>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</si>
  <si>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</si>
  <si>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</si>
  <si>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</si>
  <si>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</si>
  <si>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</si>
  <si>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</si>
  <si>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</si>
  <si>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</si>
  <si>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</si>
  <si>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</si>
  <si>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</si>
  <si>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</si>
  <si>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</si>
  <si>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</si>
  <si>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</si>
  <si>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</si>
  <si>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</si>
  <si>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</si>
  <si>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</si>
  <si>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</si>
  <si>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</si>
  <si>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</si>
  <si>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</si>
  <si>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</si>
  <si>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</si>
  <si>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</si>
  <si>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</si>
  <si>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</si>
  <si>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</si>
  <si>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</si>
  <si>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</si>
  <si>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</si>
  <si>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</si>
  <si>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</si>
  <si>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</si>
  <si>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</si>
  <si>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</si>
  <si>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</si>
  <si>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</si>
  <si>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</si>
  <si>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</si>
  <si>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</si>
  <si>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</si>
  <si>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</si>
  <si>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</si>
  <si>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</si>
  <si>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</si>
  <si>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</si>
  <si>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</si>
  <si>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</si>
  <si>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</si>
  <si>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</si>
  <si>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</si>
  <si>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</si>
  <si>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</si>
  <si>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</si>
  <si>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</si>
  <si>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</si>
  <si>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</si>
  <si>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</si>
  <si>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</si>
  <si>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</si>
  <si>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</si>
  <si>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</si>
  <si>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</si>
  <si>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</si>
  <si>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</si>
  <si>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</si>
  <si>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</si>
  <si>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</si>
  <si>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</si>
  <si>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</si>
  <si>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</si>
  <si>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</si>
  <si>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</si>
  <si>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</si>
  <si>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</si>
  <si>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</si>
  <si>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</si>
  <si>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</si>
  <si>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</si>
  <si>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</si>
  <si>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</si>
  <si>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</si>
  <si>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</si>
  <si>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</si>
  <si>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</si>
  <si>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</si>
  <si>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</si>
  <si>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</si>
  <si>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</si>
  <si>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</si>
  <si>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</si>
  <si>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</si>
  <si>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</si>
  <si>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</si>
  <si>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</si>
  <si>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</si>
  <si>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</si>
  <si>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</si>
  <si>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</si>
  <si>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</si>
  <si>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</si>
  <si>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</si>
  <si>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</si>
  <si>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</si>
  <si>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</si>
  <si>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</si>
  <si>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</si>
  <si>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</si>
  <si>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</si>
  <si>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</si>
  <si>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</si>
  <si>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</si>
  <si>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</si>
  <si>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</si>
  <si>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</si>
  <si>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</si>
  <si>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</si>
  <si>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</si>
  <si>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</si>
  <si>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</si>
  <si>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</si>
  <si>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</si>
  <si>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</si>
  <si>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</si>
  <si>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</si>
  <si>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</si>
  <si>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</si>
  <si>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</si>
  <si>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</si>
  <si>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</si>
  <si>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</si>
  <si>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</si>
  <si>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</si>
  <si>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</si>
  <si>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</si>
  <si>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</si>
  <si>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</si>
  <si>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</si>
  <si>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</si>
  <si>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</si>
  <si>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</si>
  <si>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</si>
  <si>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</si>
  <si>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</si>
  <si>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</si>
  <si>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</si>
  <si>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</si>
  <si>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</si>
  <si>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</si>
  <si>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</si>
  <si>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</si>
  <si>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</si>
  <si>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</si>
  <si>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</si>
  <si>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</si>
  <si>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</si>
  <si>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</si>
  <si>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</si>
  <si>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</si>
  <si>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</si>
  <si>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</si>
  <si>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</si>
  <si>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</si>
  <si>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</si>
  <si>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</si>
  <si>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</si>
  <si>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</si>
  <si>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</si>
  <si>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</si>
  <si>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</si>
  <si>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</si>
  <si>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</si>
  <si>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</si>
  <si>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</si>
  <si>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</si>
  <si>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</si>
  <si>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</si>
  <si>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</si>
  <si>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</si>
  <si>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</si>
  <si>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</si>
  <si>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</si>
  <si>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</si>
  <si>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</si>
  <si>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</si>
  <si>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</si>
  <si>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</si>
  <si>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</si>
  <si>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</si>
  <si>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</si>
  <si>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</si>
  <si>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</si>
  <si>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</si>
  <si>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</si>
  <si>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</si>
  <si>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</si>
  <si>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</si>
  <si>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</si>
  <si>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</si>
  <si>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</si>
  <si>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</si>
  <si>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</si>
  <si>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</si>
  <si>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</si>
  <si>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</si>
  <si>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</si>
  <si>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</si>
  <si>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</si>
  <si>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</si>
  <si>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</si>
  <si>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</si>
  <si>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</si>
  <si>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</si>
  <si>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</si>
  <si>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</si>
  <si>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</si>
  <si>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</si>
  <si>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</si>
  <si>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</si>
  <si>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</si>
  <si>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</si>
  <si>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</si>
  <si>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</si>
  <si>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</si>
  <si>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</si>
  <si>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</si>
  <si>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</si>
  <si>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</si>
  <si>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</si>
  <si>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</si>
  <si>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</si>
  <si>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</si>
  <si>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</si>
  <si>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</si>
  <si>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</si>
  <si>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</si>
  <si>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</si>
  <si>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</si>
  <si>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</si>
  <si>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</si>
  <si>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</si>
  <si>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</si>
  <si>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</si>
  <si>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</si>
  <si>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</si>
  <si>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</si>
  <si>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</si>
  <si>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</si>
  <si>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</si>
  <si>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</si>
  <si>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</si>
  <si>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</si>
  <si>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</si>
  <si>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</si>
  <si>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</si>
  <si>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</si>
  <si>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</si>
  <si>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</si>
  <si>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</si>
  <si>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</si>
  <si>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</si>
  <si>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</si>
  <si>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</si>
  <si>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</si>
  <si>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</si>
  <si>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</si>
  <si>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</si>
  <si>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</si>
  <si>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</si>
  <si>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</si>
  <si>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</si>
  <si>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</si>
  <si>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</si>
  <si>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</si>
  <si>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</si>
  <si>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</si>
  <si>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</si>
  <si>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</si>
  <si>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</si>
  <si>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</si>
  <si>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</si>
  <si>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</si>
  <si>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</si>
  <si>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</si>
  <si>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</si>
  <si>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</si>
  <si>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</si>
  <si>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</si>
  <si>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</si>
  <si>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</si>
  <si>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</si>
  <si>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</si>
  <si>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</si>
  <si>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</si>
  <si>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</si>
  <si>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</si>
  <si>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</si>
  <si>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</si>
  <si>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</si>
  <si>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</si>
  <si>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</si>
  <si>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</si>
  <si>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</si>
  <si>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</si>
  <si>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</si>
  <si>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</si>
  <si>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</si>
  <si>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</si>
  <si>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</si>
  <si>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</si>
  <si>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</si>
  <si>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</si>
  <si>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</si>
  <si>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</si>
  <si>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</si>
  <si>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</si>
  <si>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</si>
  <si>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</si>
  <si>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</si>
  <si>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</si>
  <si>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</si>
  <si>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</si>
  <si>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</si>
  <si>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</si>
  <si>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</si>
  <si>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</si>
  <si>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</si>
  <si>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</si>
  <si>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</si>
  <si>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</si>
  <si>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</si>
  <si>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</si>
  <si>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</si>
  <si>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</si>
  <si>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</si>
  <si>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</si>
  <si>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</si>
  <si>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</si>
  <si>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</si>
  <si>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</si>
  <si>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</si>
  <si>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</si>
  <si>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</si>
  <si>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</si>
  <si>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</si>
  <si>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</si>
  <si>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</si>
  <si>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</si>
  <si>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</si>
  <si>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</si>
  <si>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</si>
  <si>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</si>
  <si>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</si>
  <si>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</si>
  <si>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</si>
  <si>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</si>
  <si>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</si>
  <si>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</si>
  <si>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</si>
  <si>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</si>
  <si>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</si>
  <si>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</si>
  <si>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</si>
  <si>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</si>
  <si>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</si>
  <si>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</si>
  <si>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</si>
  <si>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</si>
  <si>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</si>
  <si>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</si>
  <si>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</si>
  <si>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</si>
  <si>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</si>
  <si>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</si>
  <si>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</si>
  <si>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</si>
  <si>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</si>
  <si>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</si>
  <si>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</si>
  <si>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</si>
  <si>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</si>
  <si>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</si>
  <si>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</si>
  <si>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</si>
  <si>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</si>
  <si>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</si>
  <si>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</si>
  <si>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</si>
  <si>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</si>
  <si>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</si>
  <si>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</si>
  <si>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</si>
  <si>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</si>
  <si>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</si>
  <si>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</si>
  <si>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</si>
  <si>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</si>
  <si>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</si>
  <si>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</si>
  <si>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</si>
  <si>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</si>
  <si>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</si>
  <si>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</si>
  <si>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</si>
  <si>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</si>
  <si>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</si>
  <si>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</si>
  <si>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</si>
  <si>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</si>
  <si>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</si>
  <si>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</si>
  <si>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</si>
  <si>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</si>
  <si>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</si>
  <si>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</si>
  <si>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</si>
  <si>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</si>
  <si>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</si>
  <si>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</si>
  <si>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</si>
  <si>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</si>
  <si>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</si>
  <si>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</si>
  <si>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</si>
  <si>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</si>
  <si>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</si>
  <si>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</si>
  <si>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</si>
  <si>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</si>
  <si>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</si>
  <si>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</si>
  <si>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</si>
  <si>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</si>
  <si>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</si>
  <si>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</si>
  <si>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</si>
  <si>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</si>
  <si>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</si>
  <si>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</si>
  <si>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</si>
  <si>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</si>
  <si>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</si>
  <si>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</si>
  <si>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</si>
  <si>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</si>
  <si>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</si>
  <si>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</si>
  <si>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</si>
  <si>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</si>
  <si>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</si>
  <si>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</si>
  <si>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</si>
  <si>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</si>
  <si>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</si>
  <si>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</si>
  <si>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</si>
  <si>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</si>
  <si>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</si>
  <si>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</si>
  <si>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</si>
  <si>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</si>
  <si>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</si>
  <si>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</si>
  <si>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</si>
  <si>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</si>
  <si>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</si>
  <si>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</si>
  <si>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</si>
  <si>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</si>
  <si>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</si>
  <si>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</si>
  <si>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</si>
  <si>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</si>
  <si>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</si>
  <si>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</si>
  <si>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</si>
  <si>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</si>
  <si>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</si>
  <si>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</si>
  <si>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</si>
  <si>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</si>
  <si>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</si>
  <si>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</si>
  <si>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</si>
  <si>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</si>
  <si>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</si>
  <si>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</si>
  <si>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</si>
  <si>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</si>
  <si>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</si>
  <si>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</si>
  <si>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</si>
  <si>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</si>
  <si>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</si>
  <si>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</si>
  <si>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</si>
  <si>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</si>
  <si>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</si>
  <si>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</si>
  <si>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</si>
  <si>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</si>
  <si>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</si>
  <si>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</si>
  <si>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</si>
  <si>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</si>
  <si>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</si>
  <si>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</si>
  <si>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</si>
  <si>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</si>
  <si>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</si>
  <si>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</si>
  <si>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</si>
  <si>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</si>
  <si>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</si>
  <si>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</si>
  <si>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</si>
  <si>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</si>
  <si>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</si>
  <si>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</si>
  <si>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</si>
  <si>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</si>
  <si>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</si>
  <si>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</si>
  <si>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</si>
  <si>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</si>
  <si>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</si>
  <si>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</si>
  <si>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</si>
  <si>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</si>
  <si>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</si>
  <si>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</si>
  <si>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</si>
  <si>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</si>
  <si>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</si>
  <si>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</si>
  <si>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</si>
  <si>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</si>
  <si>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</si>
  <si>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</si>
  <si>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</si>
  <si>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</si>
  <si>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</si>
  <si>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</si>
  <si>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</si>
  <si>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</si>
  <si>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</si>
  <si>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</si>
  <si>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</si>
  <si>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</si>
  <si>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</si>
  <si>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</si>
  <si>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</si>
  <si>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</si>
  <si>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</si>
  <si>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</si>
  <si>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</si>
  <si>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</si>
  <si>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</si>
  <si>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</si>
  <si>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</si>
  <si>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</si>
  <si>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</si>
  <si>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</si>
  <si>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</si>
  <si>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</si>
  <si>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</si>
  <si>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</si>
  <si>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</si>
  <si>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</si>
  <si>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</si>
  <si>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</si>
  <si>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</si>
  <si>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</si>
  <si>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</si>
  <si>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</si>
  <si>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</si>
  <si>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</si>
  <si>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</si>
  <si>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</si>
  <si>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</si>
  <si>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</si>
  <si>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</si>
  <si>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</si>
  <si>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</si>
  <si>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</si>
  <si>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</si>
  <si>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</si>
  <si>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</si>
  <si>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</si>
  <si>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</si>
  <si>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</si>
  <si>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</si>
  <si>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</si>
  <si>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</si>
  <si>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</si>
  <si>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</si>
  <si>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</si>
  <si>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</si>
  <si>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</si>
  <si>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</si>
  <si>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</si>
  <si>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</si>
  <si>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</si>
  <si>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</si>
  <si>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</si>
  <si>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</si>
  <si>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</si>
  <si>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</si>
  <si>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</si>
  <si>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</si>
  <si>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</si>
  <si>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</si>
  <si>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</si>
  <si>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</si>
  <si>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</si>
  <si>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</si>
  <si>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</si>
  <si>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</si>
  <si>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</si>
  <si>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</si>
  <si>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</si>
  <si>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</si>
  <si>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</si>
  <si>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</si>
  <si>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</si>
  <si>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</si>
  <si>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</si>
  <si>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</si>
  <si>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</si>
  <si>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</si>
  <si>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</si>
  <si>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</si>
  <si>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</si>
  <si>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</si>
  <si>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</si>
  <si>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</si>
  <si>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</si>
  <si>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</si>
  <si>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</si>
  <si>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</si>
  <si>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</si>
  <si>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</si>
  <si>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</si>
  <si>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</si>
  <si>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</si>
  <si>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</si>
  <si>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</si>
  <si>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</si>
  <si>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</si>
  <si>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</si>
  <si>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</si>
  <si>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</si>
  <si>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</si>
  <si>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</si>
  <si>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</si>
  <si>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</si>
  <si>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</si>
  <si>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</si>
  <si>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</si>
  <si>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</si>
  <si>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</si>
  <si>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</si>
  <si>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</si>
  <si>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</si>
  <si>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</si>
  <si>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</si>
  <si>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</si>
  <si>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</si>
  <si>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</si>
  <si>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</si>
  <si>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</si>
  <si>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</si>
  <si>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</si>
  <si>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</si>
  <si>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</si>
  <si>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</si>
  <si>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</si>
  <si>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</si>
  <si>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</si>
  <si>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</si>
  <si>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</si>
  <si>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</si>
  <si>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</si>
  <si>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</si>
  <si>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</si>
  <si>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</si>
  <si>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</si>
  <si>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</si>
  <si>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</si>
  <si>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</si>
  <si>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</si>
  <si>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</si>
  <si>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</si>
  <si>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</si>
  <si>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</si>
  <si>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</si>
  <si>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</si>
  <si>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</si>
  <si>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</si>
  <si>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</si>
  <si>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</si>
  <si>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</si>
  <si>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</si>
  <si>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</si>
  <si>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</si>
  <si>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</si>
  <si>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</si>
  <si>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</si>
  <si>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</si>
  <si>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</si>
  <si>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</si>
  <si>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</si>
  <si>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</si>
  <si>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</si>
  <si>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</si>
  <si>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</si>
  <si>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</si>
  <si>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</si>
  <si>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</si>
  <si>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</si>
  <si>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</si>
  <si>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</si>
  <si>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</si>
  <si>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</si>
  <si>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</si>
  <si>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</si>
  <si>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</si>
  <si>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</si>
  <si>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</si>
  <si>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</si>
  <si>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</si>
  <si>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</si>
  <si>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</si>
  <si>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</si>
  <si>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</si>
  <si>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</si>
  <si>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</si>
  <si>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</si>
  <si>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</si>
  <si>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</si>
  <si>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</si>
  <si>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</si>
  <si>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</si>
  <si>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</si>
  <si>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</si>
  <si>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</si>
  <si>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</si>
  <si>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</si>
  <si>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</si>
  <si>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</si>
  <si>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</si>
  <si>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</si>
  <si>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</si>
  <si>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</si>
  <si>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</si>
  <si>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</si>
  <si>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</si>
  <si>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</si>
  <si>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</si>
  <si>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</si>
  <si>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</si>
  <si>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</si>
  <si>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</si>
  <si>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</si>
  <si>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</si>
  <si>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</si>
  <si>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</si>
  <si>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</si>
  <si>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</si>
  <si>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</si>
  <si>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</si>
  <si>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</si>
  <si>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</si>
  <si>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</si>
  <si>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</si>
  <si>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</si>
  <si>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</si>
  <si>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</si>
  <si>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</si>
  <si>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</si>
  <si>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</si>
  <si>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</si>
  <si>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</si>
  <si>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</si>
  <si>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</si>
  <si>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</si>
  <si>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</si>
  <si>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</si>
  <si>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</si>
  <si>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</si>
  <si>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</si>
  <si>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</si>
  <si>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</si>
  <si>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</si>
  <si>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</si>
  <si>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</si>
  <si>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</si>
  <si>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</si>
  <si>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</si>
  <si>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</si>
  <si>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</si>
  <si>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</si>
  <si>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</si>
  <si>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</si>
  <si>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</si>
  <si>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</si>
  <si>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</si>
  <si>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</si>
  <si>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</si>
  <si>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</si>
  <si>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</si>
  <si>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</si>
  <si>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</si>
  <si>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</si>
  <si>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</si>
  <si>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</si>
  <si>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</si>
  <si>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</si>
  <si>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</si>
  <si>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</si>
  <si>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</si>
  <si>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</si>
  <si>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</si>
  <si>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</si>
  <si>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</si>
  <si>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</si>
  <si>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</si>
  <si>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</si>
  <si>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</si>
  <si>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</si>
  <si>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</si>
  <si>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</si>
  <si>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</si>
  <si>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</si>
  <si>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</si>
  <si>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</si>
  <si>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</si>
  <si>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</si>
  <si>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</si>
  <si>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</si>
  <si>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</si>
  <si>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</si>
  <si>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</si>
  <si>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</si>
  <si>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</si>
  <si>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</si>
  <si>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</si>
  <si>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</si>
  <si>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</si>
  <si>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</si>
  <si>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</si>
  <si>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</si>
  <si>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</si>
  <si>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</si>
  <si>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</si>
  <si>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</si>
  <si>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</si>
  <si>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</si>
  <si>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</si>
  <si>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</si>
  <si>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</si>
  <si>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</si>
  <si>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</si>
  <si>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</si>
  <si>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</si>
  <si>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</si>
  <si>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</si>
  <si>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</si>
  <si>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</si>
  <si>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</si>
  <si>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</si>
  <si>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</si>
  <si>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</si>
  <si>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</si>
  <si>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</si>
  <si>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</si>
  <si>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</si>
  <si>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</si>
  <si>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</si>
  <si>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</si>
  <si>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</si>
  <si>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</si>
  <si>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</si>
  <si>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</si>
  <si>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</si>
  <si>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</si>
  <si>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</si>
  <si>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</si>
  <si>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</si>
  <si>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</si>
  <si>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</si>
  <si>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</si>
  <si>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</si>
  <si>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</si>
  <si>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</si>
  <si>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</si>
  <si>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</si>
  <si>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</si>
  <si>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</si>
  <si>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</si>
  <si>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</si>
  <si>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</si>
  <si>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</si>
  <si>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</si>
  <si>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</si>
  <si>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</si>
  <si>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</si>
  <si>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</si>
  <si>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</si>
  <si>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</si>
  <si>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</si>
  <si>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</si>
  <si>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</si>
  <si>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</si>
  <si>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</si>
  <si>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</si>
  <si>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</si>
  <si>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</si>
  <si>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</si>
  <si>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</si>
  <si>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</si>
  <si>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</si>
  <si>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</si>
  <si>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</si>
  <si>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</si>
  <si>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</si>
  <si>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</si>
  <si>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</si>
  <si>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</si>
  <si>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</si>
  <si>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</si>
  <si>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</si>
  <si>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</si>
  <si>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</si>
  <si>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</si>
  <si>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</si>
  <si>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</si>
  <si>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</si>
  <si>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</si>
  <si>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</si>
  <si>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</si>
  <si>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</si>
  <si>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</si>
  <si>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</si>
  <si>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</si>
  <si>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</si>
  <si>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</si>
  <si>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</si>
  <si>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</si>
  <si>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</si>
  <si>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</si>
  <si>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</si>
  <si>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</si>
  <si>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</si>
  <si>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</si>
  <si>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</si>
  <si>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</si>
  <si>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</si>
  <si>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</si>
  <si>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</si>
  <si>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</si>
  <si>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</si>
  <si>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</si>
  <si>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</si>
  <si>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</si>
  <si>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</si>
  <si>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</si>
  <si>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</si>
  <si>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</si>
  <si>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</si>
  <si>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</si>
  <si>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</si>
  <si>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</si>
  <si>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</si>
  <si>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</si>
  <si>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</si>
  <si>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</si>
  <si>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</si>
  <si>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</si>
  <si>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</si>
  <si>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</si>
  <si>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</si>
  <si>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</si>
  <si>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</si>
  <si>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</si>
  <si>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</si>
  <si>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</si>
  <si>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</si>
  <si>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</si>
  <si>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</si>
  <si>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</si>
  <si>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</si>
  <si>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</si>
  <si>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</si>
  <si>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</si>
  <si>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</si>
  <si>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</si>
  <si>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</si>
  <si>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</si>
  <si>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</si>
  <si>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</si>
  <si>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</si>
  <si>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</si>
  <si>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</si>
  <si>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</si>
  <si>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</si>
  <si>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</si>
  <si>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</si>
  <si>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</si>
  <si>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</si>
  <si>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</si>
  <si>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</si>
  <si>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</si>
  <si>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</si>
  <si>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</si>
  <si>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</si>
  <si>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</si>
  <si>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</si>
  <si>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</si>
  <si>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</si>
  <si>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</si>
  <si>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</si>
  <si>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</si>
  <si>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</si>
  <si>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</si>
  <si>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</si>
  <si>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</si>
  <si>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</si>
  <si>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</si>
  <si>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</si>
  <si>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</si>
  <si>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</si>
  <si>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</si>
  <si>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</si>
  <si>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</si>
  <si>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</si>
  <si>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</si>
  <si>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</si>
  <si>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</si>
  <si>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</si>
  <si>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</si>
  <si>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</si>
  <si>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</si>
  <si>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</si>
  <si>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</si>
  <si>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</si>
  <si>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</si>
  <si>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</si>
  <si>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</si>
  <si>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</si>
  <si>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</si>
  <si>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</si>
  <si>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</si>
  <si>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</si>
  <si>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</si>
  <si>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</si>
  <si>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</si>
  <si>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</si>
  <si>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</si>
  <si>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</si>
  <si>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</si>
  <si>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</si>
  <si>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</si>
  <si>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</si>
  <si>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</si>
  <si>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</si>
  <si>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</si>
  <si>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</si>
  <si>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</si>
  <si>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</si>
  <si>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</si>
  <si>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</si>
  <si>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</si>
  <si>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</si>
  <si>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</si>
  <si>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</si>
  <si>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</si>
  <si>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</si>
  <si>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</si>
  <si>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</si>
  <si>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</si>
  <si>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</si>
  <si>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</si>
  <si>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</si>
  <si>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</si>
  <si>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</si>
  <si>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</si>
  <si>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</si>
  <si>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</si>
  <si>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</si>
  <si>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</si>
  <si>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</si>
  <si>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</si>
  <si>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</si>
  <si>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</si>
  <si>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</si>
  <si>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</si>
  <si>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</si>
  <si>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</si>
  <si>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</si>
  <si>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</si>
  <si>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</si>
  <si>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</si>
  <si>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</si>
  <si>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</si>
  <si>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</si>
  <si>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</si>
  <si>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</si>
  <si>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</si>
  <si>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</si>
  <si>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</si>
  <si>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</si>
  <si>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</si>
  <si>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</si>
  <si>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</si>
  <si>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</si>
  <si>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</si>
  <si>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</si>
  <si>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</si>
  <si>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</si>
  <si>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</si>
  <si>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</si>
  <si>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</si>
  <si>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</si>
  <si>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</si>
  <si>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</si>
  <si>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</si>
  <si>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</si>
  <si>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</si>
  <si>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</si>
  <si>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</si>
  <si>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</si>
  <si>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</si>
  <si>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</si>
  <si>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</si>
  <si>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</si>
  <si>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</si>
  <si>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</si>
  <si>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</si>
  <si>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</si>
  <si>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</si>
  <si>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</si>
  <si>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</si>
  <si>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</si>
  <si>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</si>
  <si>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</si>
  <si>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</si>
  <si>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</si>
  <si>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</si>
  <si>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</si>
  <si>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</si>
  <si>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</si>
  <si>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</si>
  <si>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</si>
  <si>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</si>
  <si>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</si>
  <si>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</si>
  <si>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</si>
  <si>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</si>
  <si>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</si>
  <si>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</si>
  <si>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</si>
  <si>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</si>
  <si>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</si>
  <si>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</si>
  <si>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</si>
  <si>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</si>
  <si>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</si>
  <si>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</si>
  <si>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</si>
  <si>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</si>
  <si>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</si>
  <si>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</si>
  <si>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</si>
  <si>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</si>
  <si>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</si>
  <si>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</si>
  <si>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</si>
  <si>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</si>
  <si>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</si>
  <si>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</si>
  <si>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</si>
  <si>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</si>
  <si>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</si>
  <si>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</si>
  <si>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</si>
  <si>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</si>
  <si>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</si>
  <si>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</si>
  <si>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</si>
  <si>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</si>
  <si>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</si>
  <si>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</si>
  <si>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</si>
  <si>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</si>
  <si>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</si>
  <si>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</si>
  <si>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</si>
  <si>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</si>
  <si>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</si>
  <si>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</si>
  <si>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</si>
  <si>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</si>
  <si>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</si>
  <si>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</si>
  <si>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</si>
  <si>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</si>
  <si>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</si>
  <si>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</si>
  <si>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</si>
  <si>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</si>
  <si>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</si>
  <si>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</si>
  <si>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</si>
  <si>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</si>
  <si>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</si>
  <si>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</si>
  <si>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</si>
  <si>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</si>
  <si>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</si>
  <si>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</si>
  <si>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</si>
  <si>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</si>
  <si>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</si>
  <si>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</si>
  <si>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</si>
  <si>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</si>
  <si>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</si>
  <si>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</si>
  <si>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</si>
  <si>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</si>
  <si>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</si>
  <si>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</si>
  <si>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</si>
  <si>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</si>
  <si>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</si>
  <si>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</si>
  <si>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</si>
  <si>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</si>
  <si>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</si>
  <si>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</si>
  <si>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</si>
  <si>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</si>
  <si>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</si>
  <si>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</si>
  <si>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</si>
  <si>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</si>
  <si>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</si>
  <si>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</si>
  <si>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</si>
  <si>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</si>
  <si>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</si>
  <si>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</si>
  <si>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</si>
  <si>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</si>
  <si>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</si>
  <si>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</si>
  <si>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</si>
  <si>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</si>
  <si>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</si>
  <si>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</si>
  <si>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</si>
  <si>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</si>
  <si>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</si>
  <si>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</si>
  <si>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</si>
  <si>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</si>
  <si>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</si>
  <si>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</si>
  <si>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</si>
  <si>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</si>
  <si>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</si>
  <si>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</si>
  <si>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</si>
  <si>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</si>
  <si>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</si>
  <si>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</si>
  <si>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</si>
  <si>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</si>
  <si>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</si>
  <si>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</si>
  <si>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</si>
  <si>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</si>
  <si>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</si>
  <si>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</si>
  <si>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</si>
  <si>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</si>
  <si>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</si>
  <si>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</si>
  <si>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</si>
  <si>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</si>
  <si>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</si>
  <si>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</si>
  <si>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</si>
  <si>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</si>
  <si>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</si>
  <si>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</si>
  <si>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</si>
  <si>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</si>
  <si>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</si>
  <si>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</si>
  <si>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</si>
  <si>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</si>
  <si>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</si>
  <si>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</si>
  <si>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</si>
  <si>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</si>
  <si>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</si>
  <si>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</si>
  <si>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</si>
  <si>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</si>
  <si>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</si>
  <si>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</si>
  <si>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</si>
  <si>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</si>
  <si>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</si>
  <si>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</si>
  <si>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</si>
  <si>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</si>
  <si>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</si>
  <si>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</si>
  <si>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</si>
  <si>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</si>
  <si>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</si>
  <si>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</si>
  <si>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</si>
  <si>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</si>
  <si>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</si>
  <si>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</si>
  <si>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</si>
  <si>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</si>
  <si>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</si>
  <si>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</si>
  <si>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</si>
  <si>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</si>
  <si>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</si>
  <si>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</si>
  <si>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</si>
  <si>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</si>
  <si>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</si>
  <si>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</si>
  <si>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</si>
  <si>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</si>
  <si>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</si>
  <si>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</si>
  <si>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</si>
  <si>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</si>
  <si>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</si>
  <si>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</si>
  <si>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</si>
  <si>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</si>
  <si>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</si>
  <si>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</si>
  <si>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</si>
  <si>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</si>
  <si>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</si>
  <si>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</si>
  <si>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</si>
  <si>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</si>
  <si>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</si>
  <si>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</si>
  <si>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</si>
  <si>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</si>
  <si>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</si>
  <si>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</si>
  <si>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</si>
  <si>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</si>
  <si>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</si>
  <si>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</si>
  <si>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</si>
  <si>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</si>
  <si>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</si>
  <si>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</si>
  <si>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</si>
  <si>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</si>
  <si>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</si>
  <si>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</si>
  <si>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</si>
  <si>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</si>
  <si>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</si>
  <si>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</si>
  <si>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</si>
  <si>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</si>
  <si>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</si>
  <si>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</si>
  <si>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</si>
  <si>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</si>
  <si>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</si>
  <si>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</si>
  <si>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</si>
  <si>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</si>
  <si>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</si>
  <si>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</si>
  <si>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</si>
  <si>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</si>
  <si>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</si>
  <si>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</si>
  <si>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</si>
  <si>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</si>
  <si>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</si>
  <si>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</si>
  <si>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</si>
  <si>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</si>
  <si>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</si>
  <si>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</si>
  <si>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</si>
  <si>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</si>
  <si>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</si>
  <si>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</si>
  <si>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</si>
  <si>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</si>
  <si>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</si>
  <si>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</si>
  <si>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</si>
  <si>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</si>
  <si>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</si>
  <si>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</si>
  <si>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</si>
  <si>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</si>
  <si>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</si>
  <si>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</si>
  <si>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</si>
  <si>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</si>
  <si>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</si>
  <si>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</si>
  <si>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</si>
  <si>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</si>
  <si>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</si>
  <si>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</si>
  <si>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</si>
  <si>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</si>
  <si>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</si>
  <si>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</si>
  <si>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</si>
  <si>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</si>
  <si>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</si>
  <si>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</si>
  <si>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</si>
  <si>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</si>
  <si>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</si>
  <si>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</si>
  <si>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</si>
  <si>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</si>
  <si>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</si>
  <si>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</si>
  <si>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</si>
  <si>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</si>
  <si>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</si>
  <si>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</si>
  <si>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</si>
  <si>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</si>
  <si>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</si>
  <si>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</si>
  <si>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</si>
  <si>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</si>
  <si>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</si>
  <si>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</si>
  <si>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</si>
  <si>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</si>
  <si>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</si>
  <si>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</si>
  <si>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</si>
  <si>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</si>
  <si>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</si>
  <si>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</si>
  <si>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</si>
  <si>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</si>
  <si>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</si>
  <si>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</si>
  <si>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</si>
  <si>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</si>
  <si>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</si>
  <si>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</si>
  <si>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</si>
  <si>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</si>
  <si>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</si>
  <si>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</si>
  <si>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</si>
  <si>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</si>
  <si>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</si>
  <si>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</si>
  <si>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</si>
  <si>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</si>
  <si>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</si>
  <si>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</si>
  <si>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</si>
  <si>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</si>
  <si>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</si>
  <si>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</si>
  <si>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</si>
  <si>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</si>
  <si>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</si>
  <si>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</si>
  <si>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</si>
  <si>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</si>
  <si>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</si>
  <si>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</si>
  <si>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</si>
  <si>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</si>
  <si>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</si>
  <si>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</si>
  <si>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</si>
  <si>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</si>
  <si>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</si>
  <si>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</si>
  <si>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</si>
  <si>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</si>
  <si>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</si>
  <si>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</si>
  <si>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</si>
  <si>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</si>
  <si>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</si>
  <si>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</si>
  <si>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</si>
  <si>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</si>
  <si>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</si>
  <si>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</si>
  <si>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</si>
  <si>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</si>
  <si>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</si>
  <si>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</si>
  <si>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</si>
  <si>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</si>
  <si>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</si>
  <si>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</si>
  <si>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</si>
  <si>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</si>
  <si>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</si>
  <si>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</si>
  <si>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</si>
  <si>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</si>
  <si>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</si>
  <si>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</si>
  <si>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</si>
  <si>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</si>
  <si>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</si>
  <si>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</si>
  <si>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</si>
  <si>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</si>
  <si>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</si>
  <si>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</si>
  <si>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</si>
  <si>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</si>
  <si>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</si>
  <si>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</si>
  <si>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</si>
  <si>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</si>
  <si>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</si>
  <si>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</si>
  <si>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</si>
  <si>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</si>
  <si>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</si>
  <si>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</si>
  <si>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</si>
  <si>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</si>
  <si>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</si>
  <si>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</si>
  <si>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</si>
  <si>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</si>
  <si>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</si>
  <si>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</si>
  <si>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</si>
  <si>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</si>
  <si>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</si>
  <si>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</si>
  <si>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</si>
  <si>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</si>
  <si>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</si>
  <si>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</si>
  <si>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</si>
  <si>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</si>
  <si>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</si>
  <si>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</si>
  <si>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</si>
  <si>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</si>
  <si>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</si>
  <si>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</si>
  <si>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</si>
  <si>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</si>
  <si>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</si>
  <si>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</si>
  <si>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</si>
  <si>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</si>
  <si>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</si>
  <si>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</si>
  <si>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</si>
  <si>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</si>
  <si>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</si>
  <si>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</si>
  <si>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</si>
  <si>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</si>
  <si>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</si>
  <si>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</si>
  <si>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</si>
  <si>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</si>
  <si>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</si>
  <si>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</si>
  <si>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</si>
  <si>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</si>
  <si>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</si>
  <si>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</si>
  <si>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</si>
  <si>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</si>
  <si>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</si>
  <si>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</si>
  <si>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</si>
  <si>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</si>
  <si>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</si>
  <si>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</si>
  <si>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</si>
  <si>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</si>
  <si>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</si>
  <si>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</si>
  <si>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</si>
  <si>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</si>
  <si>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</si>
  <si>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</si>
  <si>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</si>
  <si>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</si>
  <si>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</si>
  <si>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</si>
  <si>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</si>
  <si>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</si>
  <si>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</si>
  <si>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</si>
  <si>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</si>
  <si>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</si>
  <si>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</si>
  <si>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</si>
  <si>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</si>
  <si>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</si>
  <si>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</si>
  <si>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</si>
  <si>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</si>
  <si>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</si>
  <si>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</si>
  <si>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</si>
  <si>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</si>
  <si>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</si>
  <si>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</si>
  <si>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</si>
  <si>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</si>
  <si>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</si>
  <si>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</si>
  <si>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</si>
  <si>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</si>
  <si>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</si>
  <si>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</si>
  <si>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</si>
  <si>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</si>
  <si>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</si>
  <si>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</si>
  <si>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</si>
  <si>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</si>
  <si>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</si>
  <si>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</si>
  <si>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</si>
  <si>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</si>
  <si>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</si>
  <si>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</si>
  <si>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</si>
  <si>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</si>
  <si>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</si>
  <si>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</si>
  <si>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</si>
  <si>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</si>
  <si>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</si>
  <si>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</si>
  <si>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</si>
  <si>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</si>
  <si>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</si>
  <si>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</si>
  <si>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</si>
  <si>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</si>
  <si>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</si>
  <si>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</si>
  <si>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</si>
  <si>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</si>
  <si>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</si>
  <si>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</si>
  <si>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</si>
  <si>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</si>
  <si>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</si>
  <si>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</si>
  <si>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</si>
  <si>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</si>
  <si>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</si>
  <si>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</si>
  <si>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</si>
  <si>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</si>
  <si>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</si>
  <si>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</si>
  <si>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</si>
  <si>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</si>
  <si>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</si>
  <si>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</si>
  <si>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</si>
  <si>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</si>
  <si>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</si>
  <si>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</si>
  <si>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</si>
  <si>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</si>
  <si>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</si>
  <si>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</si>
  <si>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</si>
  <si>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</si>
  <si>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</si>
  <si>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</si>
  <si>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</si>
  <si>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</si>
  <si>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</si>
  <si>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</si>
  <si>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</si>
  <si>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</si>
  <si>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</si>
  <si>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</si>
  <si>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</si>
  <si>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</si>
  <si>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</si>
  <si>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</si>
  <si>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</si>
  <si>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</si>
  <si>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</si>
  <si>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</si>
  <si>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</si>
  <si>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</si>
  <si>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</si>
  <si>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</si>
  <si>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</si>
  <si>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</si>
  <si>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</si>
  <si>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</si>
  <si>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</si>
  <si>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</si>
  <si>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</si>
  <si>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</si>
  <si>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</si>
  <si>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</si>
  <si>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</si>
  <si>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</si>
  <si>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</si>
  <si>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</si>
  <si>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</si>
  <si>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</si>
  <si>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</si>
  <si>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</si>
  <si>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</si>
  <si>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</si>
  <si>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</si>
  <si>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</si>
  <si>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</si>
  <si>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</si>
  <si>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</si>
  <si>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</si>
  <si>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</si>
  <si>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</si>
  <si>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</si>
  <si>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</si>
  <si>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</si>
  <si>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</si>
  <si>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</si>
  <si>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</si>
  <si>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</si>
  <si>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</si>
  <si>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</si>
  <si>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</si>
  <si>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</si>
  <si>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</si>
  <si>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</si>
  <si>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</si>
  <si>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</si>
  <si>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</si>
  <si>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</si>
  <si>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</si>
  <si>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</si>
  <si>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</si>
  <si>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</si>
  <si>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</si>
  <si>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</si>
  <si>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</si>
  <si>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</si>
  <si>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</si>
  <si>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</si>
  <si>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</si>
  <si>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</si>
  <si>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</si>
  <si>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</si>
  <si>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</si>
  <si>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</si>
  <si>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</si>
  <si>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</si>
  <si>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</si>
  <si>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</si>
  <si>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</si>
  <si>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</si>
  <si>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</si>
  <si>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</si>
  <si>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</si>
  <si>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</si>
  <si>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</si>
  <si>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</si>
  <si>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</si>
  <si>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</si>
  <si>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</si>
  <si>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</si>
  <si>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</si>
  <si>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</si>
  <si>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</si>
  <si>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</si>
  <si>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</si>
  <si>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</si>
  <si>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</si>
  <si>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</si>
  <si>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</si>
  <si>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</si>
  <si>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</si>
  <si>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</si>
  <si>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</si>
  <si>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</si>
  <si>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</si>
  <si>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</si>
  <si>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</si>
  <si>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</si>
  <si>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</si>
  <si>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</si>
  <si>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</si>
  <si>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</si>
  <si>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</si>
  <si>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</si>
  <si>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</si>
  <si>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</si>
  <si>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</si>
  <si>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</si>
  <si>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</si>
  <si>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</si>
  <si>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</si>
  <si>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</si>
  <si>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</si>
  <si>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</si>
  <si>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</si>
  <si>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</si>
  <si>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</si>
  <si>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</si>
  <si>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</si>
  <si>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</si>
  <si>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</si>
  <si>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</si>
  <si>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</si>
  <si>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</si>
  <si>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</si>
  <si>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</si>
  <si>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</si>
  <si>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</si>
  <si>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</si>
  <si>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</si>
  <si>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</si>
  <si>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</si>
  <si>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</si>
  <si>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</si>
  <si>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</si>
  <si>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</si>
  <si>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</si>
  <si>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</si>
  <si>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</si>
  <si>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</si>
  <si>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</si>
  <si>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</si>
  <si>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</si>
  <si>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</si>
  <si>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</si>
  <si>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</si>
  <si>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</si>
  <si>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</si>
  <si>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</si>
  <si>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</si>
  <si>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</si>
  <si>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</si>
  <si>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</si>
  <si>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</si>
  <si>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</si>
  <si>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</si>
  <si>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</si>
  <si>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</si>
  <si>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</si>
  <si>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</si>
  <si>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</si>
  <si>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</si>
  <si>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</si>
  <si>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</si>
  <si>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</si>
  <si>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</si>
  <si>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</si>
  <si>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</si>
  <si>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</si>
  <si>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</si>
  <si>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</si>
  <si>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</si>
  <si>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</si>
  <si>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</si>
  <si>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</si>
  <si>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</si>
  <si>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</si>
  <si>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</si>
  <si>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</si>
  <si>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</si>
  <si>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</si>
  <si>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</si>
  <si>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</si>
  <si>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</si>
  <si>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</si>
  <si>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</si>
  <si>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</si>
  <si>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</si>
  <si>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</si>
  <si>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</si>
  <si>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</si>
  <si>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</si>
  <si>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</si>
  <si>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</si>
  <si>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</si>
  <si>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</si>
  <si>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</si>
  <si>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</si>
  <si>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</si>
  <si>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</si>
  <si>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</si>
  <si>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</si>
  <si>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</si>
  <si>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</si>
  <si>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</si>
  <si>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</si>
  <si>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</si>
  <si>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</si>
  <si>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</si>
  <si>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</si>
  <si>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</si>
  <si>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</si>
  <si>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</si>
  <si>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</si>
  <si>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</si>
  <si>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</si>
  <si>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</si>
  <si>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</si>
  <si>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</si>
  <si>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</si>
  <si>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</si>
  <si>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</si>
  <si>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</si>
  <si>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</si>
  <si>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</si>
  <si>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</si>
  <si>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</si>
  <si>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</si>
  <si>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</si>
  <si>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</si>
  <si>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</si>
  <si>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</si>
  <si>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</si>
  <si>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</si>
  <si>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</si>
  <si>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</si>
  <si>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</si>
  <si>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</si>
  <si>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</si>
  <si>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</si>
  <si>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</si>
  <si>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</si>
  <si>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</si>
  <si>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</si>
  <si>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</si>
  <si>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</si>
  <si>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</si>
  <si>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</si>
  <si>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</si>
  <si>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</si>
  <si>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</si>
  <si>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</si>
  <si>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</si>
  <si>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</si>
  <si>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</si>
  <si>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</si>
  <si>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</si>
  <si>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</si>
  <si>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</si>
  <si>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</si>
  <si>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</si>
  <si>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</si>
  <si>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</si>
  <si>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</si>
  <si>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</si>
  <si>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</si>
  <si>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</si>
  <si>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</si>
  <si>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</si>
  <si>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</si>
  <si>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</si>
  <si>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</si>
  <si>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</si>
  <si>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</si>
  <si>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</si>
  <si>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</si>
  <si>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</si>
  <si>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</si>
  <si>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</si>
  <si>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</si>
  <si>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</si>
  <si>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</si>
  <si>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</si>
  <si>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</si>
  <si>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</si>
  <si>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</si>
  <si>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</si>
  <si>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</si>
  <si>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</si>
  <si>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</si>
  <si>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</si>
  <si>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</si>
  <si>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</si>
  <si>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</si>
  <si>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</si>
  <si>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</si>
  <si>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</si>
  <si>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</si>
  <si>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</si>
  <si>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</si>
  <si>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</si>
  <si>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</si>
  <si>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</si>
  <si>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</si>
  <si>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</si>
  <si>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</si>
  <si>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</si>
  <si>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</si>
  <si>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</si>
  <si>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</si>
  <si>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</si>
  <si>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</si>
  <si>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</si>
  <si>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</si>
  <si>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</si>
  <si>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</si>
  <si>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</si>
  <si>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</si>
  <si>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</si>
  <si>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</si>
  <si>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</si>
  <si>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</si>
  <si>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</si>
  <si>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</si>
  <si>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</si>
  <si>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</si>
  <si>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</si>
  <si>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</si>
  <si>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</si>
  <si>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</si>
  <si>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</si>
  <si>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</si>
  <si>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</si>
  <si>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</si>
  <si>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</si>
  <si>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</si>
  <si>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</si>
  <si>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</si>
  <si>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</si>
  <si>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</si>
  <si>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</si>
  <si>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</si>
  <si>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</si>
  <si>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</si>
  <si>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</si>
  <si>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</si>
  <si>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</si>
  <si>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</si>
  <si>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</si>
  <si>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</si>
  <si>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</si>
  <si>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</si>
  <si>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</si>
  <si>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</si>
  <si>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</si>
  <si>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</si>
  <si>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</si>
  <si>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</si>
  <si>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</si>
  <si>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</si>
  <si>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</si>
  <si>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</si>
  <si>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</si>
  <si>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</si>
  <si>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</si>
  <si>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</si>
  <si>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</si>
  <si>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</si>
  <si>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</si>
  <si>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</si>
  <si>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</si>
  <si>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</si>
  <si>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</si>
  <si>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</si>
  <si>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</si>
  <si>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</si>
  <si>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</si>
  <si>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</si>
  <si>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</si>
  <si>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</si>
  <si>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</si>
  <si>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</si>
  <si>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</si>
  <si>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</si>
  <si>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</si>
  <si>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</si>
  <si>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</si>
  <si>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</si>
  <si>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</si>
  <si>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</si>
  <si>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</si>
  <si>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</si>
  <si>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</si>
  <si>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</si>
  <si>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</si>
  <si>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</si>
  <si>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</si>
  <si>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</si>
  <si>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</si>
  <si>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</si>
  <si>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</si>
  <si>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</si>
  <si>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</si>
  <si>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</si>
  <si>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</si>
  <si>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</si>
  <si>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</si>
  <si>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</si>
  <si>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</si>
  <si>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</si>
  <si>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</si>
  <si>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</si>
  <si>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</si>
  <si>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</si>
  <si>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</si>
  <si>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</si>
  <si>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</si>
  <si>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</si>
  <si>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</si>
  <si>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</si>
  <si>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</si>
  <si>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</si>
  <si>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</si>
  <si>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</si>
  <si>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</si>
  <si>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</si>
  <si>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</si>
  <si>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</si>
  <si>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</si>
  <si>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</si>
  <si>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</si>
  <si>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</si>
  <si>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</si>
  <si>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</si>
  <si>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</si>
  <si>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</si>
  <si>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</si>
  <si>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</si>
  <si>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</si>
  <si>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</si>
  <si>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</si>
  <si>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</si>
  <si>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</si>
  <si>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</si>
  <si>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</si>
  <si>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</si>
  <si>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</si>
  <si>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</si>
  <si>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</si>
  <si>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</si>
  <si>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</si>
  <si>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</si>
  <si>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</si>
  <si>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</si>
  <si>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</si>
  <si>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</si>
  <si>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</si>
  <si>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</si>
  <si>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</si>
  <si>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</si>
  <si>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</si>
  <si>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</si>
  <si>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</si>
  <si>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</si>
  <si>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</si>
  <si>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</si>
  <si>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</si>
  <si>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</si>
  <si>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</si>
  <si>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</si>
  <si>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</si>
  <si>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</si>
  <si>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</si>
  <si>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</si>
  <si>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</si>
  <si>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</si>
  <si>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</si>
  <si>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</si>
  <si>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</si>
  <si>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</si>
  <si>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</si>
  <si>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</si>
  <si>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</si>
  <si>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</si>
  <si>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</si>
  <si>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</si>
  <si>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</si>
  <si>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</si>
  <si>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</si>
  <si>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</si>
  <si>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</si>
  <si>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</si>
  <si>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</si>
  <si>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</si>
  <si>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</si>
  <si>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</si>
  <si>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</si>
  <si>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</si>
  <si>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</si>
  <si>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</si>
  <si>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</si>
  <si>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</si>
  <si>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</si>
  <si>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</si>
  <si>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</si>
  <si>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</si>
  <si>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</si>
  <si>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</si>
  <si>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</si>
  <si>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</si>
  <si>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</si>
  <si>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</si>
  <si>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</si>
  <si>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</si>
  <si>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</si>
  <si>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</si>
  <si>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</si>
  <si>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</si>
  <si>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</si>
  <si>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</si>
  <si>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</si>
  <si>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</si>
  <si>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</si>
  <si>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</si>
  <si>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</si>
  <si>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</si>
  <si>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</si>
  <si>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</si>
  <si>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</si>
  <si>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</si>
  <si>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</si>
  <si>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</si>
  <si>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</si>
  <si>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</si>
  <si>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</si>
  <si>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</si>
  <si>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</si>
  <si>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</si>
  <si>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</si>
  <si>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</si>
  <si>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</si>
  <si>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</si>
  <si>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</si>
  <si>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</si>
  <si>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</si>
  <si>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</si>
  <si>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</si>
  <si>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</si>
  <si>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</si>
  <si>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</si>
  <si>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</si>
  <si>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</si>
  <si>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</si>
  <si>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</si>
  <si>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</si>
  <si>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</si>
  <si>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</si>
  <si>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</si>
  <si>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</si>
  <si>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</si>
  <si>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</si>
  <si>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</si>
  <si>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</si>
  <si>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</si>
  <si>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</si>
  <si>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</si>
  <si>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</si>
  <si>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</si>
  <si>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</si>
  <si>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</si>
  <si>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</si>
  <si>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</si>
  <si>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</si>
  <si>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</si>
  <si>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</si>
  <si>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</si>
  <si>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</si>
  <si>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</si>
  <si>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</si>
  <si>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</si>
  <si>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</si>
  <si>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</si>
  <si>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</si>
  <si>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</si>
  <si>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</si>
  <si>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</si>
  <si>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</si>
  <si>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</si>
  <si>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</si>
  <si>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</si>
  <si>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</si>
  <si>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</si>
  <si>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</si>
  <si>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</si>
  <si>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</si>
  <si>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</si>
  <si>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</si>
  <si>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</si>
  <si>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</si>
  <si>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</si>
  <si>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</si>
  <si>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</si>
  <si>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</si>
  <si>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</si>
  <si>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</si>
  <si>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</si>
  <si>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</si>
  <si>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</si>
  <si>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</si>
  <si>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</si>
  <si>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</si>
  <si>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</si>
  <si>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</si>
  <si>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</si>
  <si>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</si>
  <si>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</si>
  <si>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</si>
  <si>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</si>
  <si>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</si>
  <si>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</si>
  <si>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</si>
  <si>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</si>
  <si>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</si>
  <si>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</si>
  <si>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</si>
  <si>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</si>
  <si>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</si>
  <si>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</si>
  <si>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</si>
  <si>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</si>
  <si>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</si>
  <si>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</si>
  <si>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</si>
  <si>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</si>
  <si>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</si>
  <si>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</si>
  <si>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</si>
  <si>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</si>
  <si>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</si>
  <si>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</si>
  <si>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</si>
  <si>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</si>
  <si>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</si>
  <si>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</si>
  <si>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</si>
  <si>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</si>
  <si>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</si>
  <si>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</si>
  <si>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</si>
  <si>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</si>
  <si>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</si>
  <si>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</si>
  <si>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</si>
  <si>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</si>
  <si>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</si>
  <si>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</si>
  <si>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</si>
  <si>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</si>
  <si>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</si>
  <si>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</si>
  <si>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</si>
  <si>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</si>
  <si>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</si>
  <si>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</si>
  <si>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</si>
  <si>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</si>
  <si>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</si>
  <si>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</si>
  <si>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</si>
  <si>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</si>
  <si>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</si>
  <si>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</si>
  <si>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</si>
  <si>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</si>
  <si>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</si>
  <si>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</si>
  <si>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</si>
  <si>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</si>
  <si>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</si>
  <si>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</si>
  <si>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</si>
  <si>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</si>
  <si>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</si>
  <si>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</si>
  <si>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</si>
  <si>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</si>
  <si>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</si>
  <si>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</si>
  <si>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</si>
  <si>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</si>
  <si>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</si>
  <si>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</si>
  <si>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</si>
  <si>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</si>
  <si>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</si>
  <si>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</si>
  <si>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</si>
  <si>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</si>
  <si>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</si>
  <si>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</si>
  <si>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</si>
  <si>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</si>
  <si>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</si>
  <si>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</si>
  <si>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</si>
  <si>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</si>
  <si>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</si>
  <si>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</si>
  <si>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</si>
  <si>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</si>
  <si>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</si>
  <si>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</si>
  <si>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</si>
  <si>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</si>
  <si>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</si>
  <si>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</si>
  <si>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</si>
  <si>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</si>
  <si>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</si>
  <si>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</si>
  <si>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</si>
  <si>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</si>
  <si>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</si>
  <si>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</si>
  <si>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</si>
  <si>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</si>
  <si>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</si>
  <si>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</si>
  <si>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</si>
  <si>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</si>
  <si>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</si>
  <si>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</si>
  <si>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</si>
  <si>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</si>
  <si>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</si>
  <si>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</si>
  <si>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</si>
  <si>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</si>
  <si>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</si>
  <si>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</si>
  <si>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</si>
  <si>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</si>
  <si>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</si>
  <si>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</si>
  <si>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</si>
  <si>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</si>
  <si>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</si>
  <si>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</si>
  <si>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</si>
  <si>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</si>
  <si>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</si>
  <si>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</si>
  <si>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</si>
  <si>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</si>
  <si>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</si>
  <si>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</si>
  <si>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</si>
  <si>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</si>
  <si>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</si>
  <si>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</si>
  <si>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</si>
  <si>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</si>
  <si>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</si>
  <si>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</si>
  <si>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</si>
  <si>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</si>
  <si>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</si>
  <si>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</si>
  <si>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</si>
  <si>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</si>
  <si>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</si>
  <si>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</si>
  <si>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</si>
  <si>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</si>
  <si>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</si>
  <si>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</si>
  <si>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</si>
  <si>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</si>
  <si>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</si>
  <si>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</si>
  <si>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</si>
  <si>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</si>
  <si>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</si>
  <si>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</si>
  <si>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</si>
  <si>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</si>
  <si>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</si>
  <si>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</si>
  <si>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</si>
  <si>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</si>
  <si>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</si>
  <si>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</si>
  <si>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</si>
  <si>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</si>
  <si>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</si>
  <si>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</si>
  <si>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</si>
  <si>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</si>
  <si>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</si>
  <si>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</si>
  <si>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</si>
  <si>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</si>
  <si>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</si>
  <si>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</si>
  <si>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</si>
  <si>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</si>
  <si>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</si>
  <si>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</si>
  <si>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</si>
  <si>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</si>
  <si>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</si>
  <si>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</si>
  <si>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</si>
  <si>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</si>
  <si>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</si>
  <si>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</si>
  <si>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</si>
  <si>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</si>
  <si>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</si>
  <si>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</si>
  <si>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</si>
  <si>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</si>
  <si>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</si>
  <si>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</si>
  <si>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</si>
  <si>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</si>
  <si>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</si>
  <si>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</si>
  <si>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</si>
  <si>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</si>
  <si>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</si>
  <si>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</si>
  <si>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</si>
  <si>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</si>
  <si>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</si>
  <si>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</si>
  <si>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</si>
  <si>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</si>
  <si>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</si>
  <si>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</si>
  <si>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</si>
  <si>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</si>
  <si>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</si>
  <si>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</si>
  <si>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</si>
  <si>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</si>
  <si>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</si>
  <si>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</si>
  <si>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</si>
  <si>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</si>
  <si>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</si>
  <si>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</si>
  <si>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</si>
  <si>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</si>
  <si>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</si>
  <si>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</si>
  <si>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</si>
  <si>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</si>
  <si>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</si>
  <si>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</si>
  <si>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</si>
  <si>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</si>
  <si>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</si>
  <si>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</si>
  <si>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</si>
  <si>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</si>
  <si>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</si>
  <si>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</si>
  <si>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</si>
  <si>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</si>
  <si>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</si>
  <si>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</si>
  <si>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</si>
  <si>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</si>
  <si>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</si>
  <si>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</si>
  <si>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</si>
  <si>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</si>
  <si>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</si>
  <si>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</si>
  <si>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</si>
  <si>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</si>
  <si>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</si>
  <si>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</si>
  <si>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</si>
  <si>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</si>
  <si>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</si>
  <si>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</si>
  <si>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</si>
  <si>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</si>
  <si>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</si>
  <si>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</si>
  <si>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</si>
  <si>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</si>
  <si>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</si>
  <si>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</si>
  <si>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</si>
  <si>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</si>
  <si>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</si>
  <si>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</si>
  <si>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</si>
  <si>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</si>
  <si>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</si>
  <si>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</si>
  <si>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</si>
  <si>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</si>
  <si>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</si>
  <si>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</si>
  <si>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</si>
  <si>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</si>
  <si>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</si>
  <si>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</si>
  <si>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</si>
  <si>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</si>
  <si>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</si>
  <si>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</si>
  <si>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</si>
  <si>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</si>
  <si>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</si>
  <si>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</si>
  <si>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</si>
  <si>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</si>
  <si>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</si>
  <si>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</si>
  <si>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</si>
  <si>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</si>
  <si>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</si>
  <si>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</si>
  <si>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</si>
  <si>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</si>
  <si>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</si>
  <si>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</si>
  <si>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</si>
  <si>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</si>
  <si>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</si>
  <si>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</si>
  <si>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</si>
  <si>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</si>
  <si>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</si>
  <si>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</si>
  <si>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</si>
  <si>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</si>
  <si>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</si>
  <si>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</si>
  <si>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</si>
  <si>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</si>
  <si>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</si>
  <si>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</si>
  <si>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</si>
  <si>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</si>
  <si>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</si>
  <si>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</si>
  <si>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</si>
  <si>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</si>
  <si>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</si>
  <si>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</si>
  <si>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</si>
  <si>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</si>
  <si>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</si>
  <si>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</si>
  <si>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</si>
  <si>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</si>
  <si>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</si>
  <si>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</si>
  <si>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</si>
  <si>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</si>
  <si>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</si>
  <si>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</si>
  <si>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</si>
  <si>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</si>
  <si>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</si>
  <si>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</si>
  <si>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</si>
  <si>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</si>
  <si>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</si>
  <si>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</si>
  <si>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</si>
  <si>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</si>
  <si>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</si>
  <si>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</si>
  <si>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</si>
  <si>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</si>
  <si>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</si>
  <si>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</si>
  <si>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</si>
  <si>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</si>
  <si>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</si>
  <si>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</si>
  <si>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</si>
  <si>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</si>
  <si>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</si>
  <si>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</si>
  <si>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</si>
  <si>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</si>
  <si>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</si>
  <si>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</si>
  <si>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</si>
  <si>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</si>
  <si>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</si>
  <si>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</si>
  <si>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</si>
  <si>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</si>
  <si>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</si>
  <si>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</si>
  <si>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</si>
  <si>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</si>
  <si>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</si>
  <si>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</si>
  <si>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</si>
  <si>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</si>
  <si>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</si>
  <si>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</si>
  <si>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</si>
  <si>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</si>
  <si>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</si>
  <si>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</si>
  <si>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</si>
  <si>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</si>
  <si>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</si>
  <si>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</si>
  <si>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</si>
  <si>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</si>
  <si>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</si>
  <si>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</si>
  <si>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</si>
  <si>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</si>
  <si>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</si>
  <si>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</si>
  <si>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</si>
  <si>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</si>
  <si>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</si>
  <si>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</si>
  <si>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</si>
  <si>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</si>
  <si>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</si>
  <si>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</si>
  <si>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</si>
  <si>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</si>
  <si>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</si>
  <si>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</si>
  <si>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</si>
  <si>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</si>
  <si>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</si>
  <si>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</si>
  <si>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</si>
  <si>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</si>
  <si>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</si>
  <si>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</si>
  <si>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</si>
  <si>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</si>
  <si>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</si>
  <si>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</si>
  <si>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</si>
  <si>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</si>
  <si>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</si>
  <si>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</si>
  <si>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</si>
  <si>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</si>
  <si>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</si>
  <si>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</si>
  <si>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</si>
  <si>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</si>
  <si>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</si>
  <si>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</si>
  <si>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</si>
  <si>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</si>
  <si>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</si>
  <si>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</si>
  <si>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</si>
  <si>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</si>
  <si>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</si>
  <si>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</si>
  <si>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</si>
  <si>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</si>
  <si>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</si>
  <si>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</si>
  <si>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</si>
  <si>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</si>
  <si>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</si>
  <si>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</si>
  <si>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</si>
  <si>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</si>
  <si>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</si>
  <si>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</si>
  <si>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</si>
  <si>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</si>
  <si>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</si>
  <si>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</si>
  <si>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</si>
  <si>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</si>
  <si>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</si>
  <si>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</si>
  <si>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</si>
  <si>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</si>
  <si>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</si>
  <si>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</si>
  <si>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</si>
  <si>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</si>
  <si>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</si>
  <si>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</si>
  <si>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</si>
  <si>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</si>
  <si>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</si>
  <si>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</si>
  <si>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</si>
  <si>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</si>
  <si>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</si>
  <si>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</si>
  <si>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</si>
  <si>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</si>
  <si>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</si>
  <si>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</si>
  <si>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</si>
  <si>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</si>
  <si>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</si>
  <si>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</si>
  <si>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</si>
  <si>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</si>
  <si>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</si>
  <si>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</si>
  <si>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</si>
  <si>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</si>
  <si>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</si>
  <si>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</si>
  <si>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</si>
  <si>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</si>
  <si>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</si>
  <si>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</si>
  <si>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</si>
  <si>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</si>
  <si>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</si>
  <si>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</si>
  <si>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</si>
  <si>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</si>
  <si>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</si>
  <si>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</si>
  <si>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</si>
  <si>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</si>
  <si>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</si>
  <si>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</si>
  <si>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</si>
  <si>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</si>
  <si>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</si>
  <si>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</si>
  <si>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</si>
  <si>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</si>
  <si>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</si>
  <si>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</si>
  <si>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</si>
  <si>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</si>
  <si>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</si>
  <si>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</si>
  <si>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</si>
  <si>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</si>
  <si>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</si>
  <si>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</si>
  <si>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</si>
  <si>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</si>
  <si>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</si>
  <si>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</si>
  <si>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</si>
  <si>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</si>
  <si>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</si>
  <si>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</si>
  <si>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</si>
  <si>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</si>
  <si>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</si>
  <si>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</si>
  <si>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</si>
  <si>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</si>
  <si>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</si>
  <si>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</si>
  <si>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</si>
  <si>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</si>
  <si>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</si>
  <si>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</si>
  <si>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</si>
  <si>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</si>
  <si>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</si>
  <si>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</si>
  <si>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</si>
  <si>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</si>
  <si>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</si>
  <si>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</si>
  <si>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</si>
  <si>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</si>
  <si>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</si>
  <si>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</si>
  <si>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</si>
  <si>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</si>
  <si>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</si>
  <si>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</si>
  <si>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</si>
  <si>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</si>
  <si>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</si>
  <si>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</si>
  <si>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</si>
  <si>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</si>
  <si>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</si>
  <si>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</si>
  <si>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</si>
  <si>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</si>
  <si>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</si>
  <si>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</si>
  <si>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</si>
  <si>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</si>
  <si>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</si>
  <si>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</si>
  <si>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</si>
  <si>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</si>
  <si>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</si>
  <si>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</si>
  <si>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</si>
  <si>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</si>
  <si>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</si>
  <si>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</si>
  <si>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</si>
  <si>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</si>
  <si>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</si>
  <si>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</si>
  <si>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</si>
  <si>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</si>
  <si>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</si>
  <si>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</si>
  <si>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</si>
  <si>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</si>
  <si>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</si>
  <si>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</si>
  <si>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</si>
  <si>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</si>
  <si>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</si>
  <si>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</si>
  <si>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</si>
  <si>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</si>
  <si>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</si>
  <si>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</si>
  <si>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</si>
  <si>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</si>
  <si>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</si>
  <si>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</si>
  <si>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</si>
  <si>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</si>
  <si>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</si>
  <si>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</si>
  <si>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</si>
  <si>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</si>
  <si>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</si>
  <si>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</si>
  <si>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</si>
  <si>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</si>
  <si>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</si>
  <si>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</si>
  <si>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</si>
  <si>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</si>
  <si>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</si>
  <si>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</si>
  <si>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</si>
  <si>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</si>
  <si>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</si>
  <si>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</si>
  <si>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</si>
  <si>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</si>
  <si>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</si>
  <si>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</si>
  <si>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</si>
  <si>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</si>
  <si>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</si>
  <si>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</si>
  <si>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</si>
  <si>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</si>
  <si>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</si>
  <si>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</si>
  <si>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</si>
  <si>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</si>
  <si>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</si>
  <si>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</si>
  <si>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</si>
  <si>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</si>
  <si>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</si>
  <si>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</si>
  <si>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</si>
  <si>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</si>
  <si>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</si>
  <si>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</si>
  <si>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</si>
  <si>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</si>
  <si>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</si>
  <si>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</si>
  <si>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</si>
  <si>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</si>
  <si>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</si>
  <si>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</si>
  <si>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</si>
  <si>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</si>
  <si>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</si>
  <si>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</si>
  <si>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</si>
  <si>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</si>
  <si>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</si>
  <si>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</si>
  <si>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</si>
  <si>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</si>
  <si>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</si>
  <si>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</si>
  <si>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</si>
  <si>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</si>
  <si>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</si>
  <si>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</si>
  <si>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</si>
  <si>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</si>
  <si>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</si>
  <si>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</si>
  <si>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</si>
  <si>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</si>
  <si>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</si>
  <si>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</si>
  <si>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</si>
  <si>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</si>
  <si>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</si>
  <si>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</si>
  <si>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</si>
  <si>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</si>
  <si>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</si>
  <si>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</si>
  <si>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</si>
  <si>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</si>
  <si>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</si>
  <si>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</si>
  <si>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</si>
  <si>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</si>
  <si>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</si>
  <si>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</si>
  <si>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</si>
  <si>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</si>
  <si>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</si>
  <si>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</si>
  <si>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</si>
  <si>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</si>
  <si>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</si>
  <si>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</si>
  <si>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</si>
  <si>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</si>
  <si>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</si>
  <si>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</si>
  <si>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</si>
  <si>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</si>
  <si>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</si>
  <si>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</si>
  <si>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</si>
  <si>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</si>
  <si>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</si>
  <si>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</si>
  <si>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</si>
  <si>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</si>
  <si>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</si>
  <si>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</si>
  <si>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</si>
  <si>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</si>
  <si>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</si>
  <si>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</si>
  <si>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</si>
  <si>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</si>
  <si>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</si>
  <si>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</si>
  <si>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</si>
  <si>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</si>
  <si>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</si>
  <si>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</si>
  <si>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</si>
  <si>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</si>
  <si>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</si>
  <si>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</si>
  <si>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</si>
  <si>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</si>
  <si>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</si>
  <si>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</si>
  <si>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</si>
  <si>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</si>
  <si>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</si>
  <si>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</si>
  <si>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</si>
  <si>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</si>
  <si>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</si>
  <si>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</si>
  <si>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</si>
  <si>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</si>
  <si>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</si>
  <si>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</si>
  <si>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</si>
  <si>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</si>
  <si>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</si>
  <si>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</si>
  <si>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</si>
  <si>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</si>
  <si>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</si>
  <si>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</si>
  <si>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</si>
  <si>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</si>
  <si>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</si>
  <si>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</si>
  <si>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</si>
  <si>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</si>
  <si>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</si>
  <si>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</si>
  <si>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</si>
  <si>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</si>
  <si>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</si>
  <si>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</si>
  <si>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</si>
  <si>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</si>
  <si>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</si>
  <si>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</si>
  <si>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</si>
  <si>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</si>
  <si>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</si>
  <si>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</si>
  <si>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</si>
  <si>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</si>
  <si>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</si>
  <si>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</si>
  <si>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</si>
  <si>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</si>
  <si>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</si>
  <si>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</si>
  <si>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</si>
  <si>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</si>
  <si>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</si>
  <si>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</si>
  <si>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</si>
  <si>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</si>
  <si>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</si>
  <si>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</si>
  <si>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</si>
  <si>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</si>
  <si>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</si>
  <si>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</si>
  <si>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</si>
  <si>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</si>
  <si>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</si>
  <si>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</si>
  <si>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</si>
  <si>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</si>
  <si>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</si>
  <si>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</si>
  <si>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</si>
  <si>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</si>
  <si>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</si>
  <si>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</si>
  <si>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</si>
  <si>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</si>
  <si>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</si>
  <si>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</si>
  <si>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</si>
  <si>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</si>
  <si>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</si>
  <si>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</si>
  <si>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</si>
  <si>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</si>
  <si>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</si>
  <si>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</si>
  <si>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</si>
  <si>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</si>
  <si>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</si>
  <si>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</si>
  <si>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</si>
  <si>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</si>
  <si>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</si>
  <si>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</si>
  <si>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</si>
  <si>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</si>
  <si>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</si>
  <si>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</si>
  <si>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</si>
  <si>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</si>
  <si>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</si>
  <si>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</si>
  <si>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</si>
  <si>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</si>
  <si>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</si>
  <si>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</si>
  <si>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</si>
  <si>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</si>
  <si>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</si>
  <si>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</si>
  <si>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</si>
  <si>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</si>
  <si>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</si>
  <si>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</si>
  <si>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</si>
  <si>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</si>
  <si>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</si>
  <si>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</si>
  <si>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</si>
  <si>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</si>
  <si>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</si>
  <si>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</si>
  <si>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</si>
  <si>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</si>
  <si>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</si>
  <si>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</si>
  <si>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</si>
  <si>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</si>
  <si>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</si>
  <si>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</si>
  <si>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</si>
  <si>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</si>
  <si>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</si>
  <si>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</si>
  <si>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</si>
  <si>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</si>
  <si>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</si>
  <si>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</si>
  <si>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</si>
  <si>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</si>
  <si>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</si>
  <si>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</si>
  <si>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</si>
  <si>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</si>
  <si>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</si>
  <si>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</si>
  <si>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</si>
  <si>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</si>
  <si>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</si>
  <si>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</si>
  <si>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</si>
  <si>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</si>
  <si>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</si>
  <si>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</si>
  <si>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</si>
  <si>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</si>
  <si>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</si>
  <si>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</si>
  <si>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</si>
  <si>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</si>
  <si>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</si>
  <si>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</si>
  <si>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</si>
  <si>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</si>
  <si>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</si>
  <si>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</si>
  <si>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</si>
  <si>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</si>
  <si>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</si>
  <si>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</si>
  <si>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</si>
  <si>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</si>
  <si>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</si>
  <si>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</si>
  <si>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</si>
  <si>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</si>
  <si>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</si>
  <si>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</si>
  <si>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</si>
  <si>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</si>
  <si>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</si>
  <si>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</si>
  <si>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</si>
  <si>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</si>
  <si>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</si>
  <si>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</si>
  <si>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</si>
  <si>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</si>
  <si>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</si>
  <si>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</si>
  <si>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</si>
  <si>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</si>
  <si>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</si>
  <si>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</si>
  <si>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</si>
  <si>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</si>
  <si>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</si>
  <si>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</si>
  <si>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</si>
  <si>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</si>
  <si>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</si>
  <si>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</si>
  <si>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</si>
  <si>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</si>
  <si>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</si>
  <si>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</si>
  <si>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</si>
  <si>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</si>
  <si>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</si>
  <si>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</si>
  <si>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</si>
  <si>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</si>
  <si>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</si>
  <si>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</si>
  <si>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</si>
  <si>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</si>
  <si>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</si>
  <si>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</si>
  <si>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</si>
  <si>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</si>
  <si>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</si>
  <si>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</si>
  <si>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</si>
  <si>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</si>
  <si>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</si>
  <si>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</si>
  <si>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</si>
  <si>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</si>
  <si>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</si>
  <si>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</si>
  <si>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</si>
  <si>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</si>
  <si>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</si>
  <si>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</si>
  <si>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</si>
  <si>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</si>
  <si>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</si>
  <si>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</si>
  <si>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</si>
  <si>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</si>
  <si>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</si>
  <si>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</si>
  <si>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</si>
  <si>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</si>
  <si>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</si>
  <si>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</si>
  <si>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</si>
  <si>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</si>
  <si>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</si>
  <si>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</si>
  <si>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</si>
  <si>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</si>
  <si>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</si>
  <si>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</si>
  <si>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</si>
  <si>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</si>
  <si>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</si>
  <si>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</si>
  <si>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</si>
  <si>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</si>
  <si>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</si>
  <si>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</si>
  <si>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</si>
  <si>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</si>
  <si>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</si>
  <si>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</si>
  <si>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</si>
  <si>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</si>
  <si>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</si>
  <si>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</si>
  <si>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</si>
  <si>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</si>
  <si>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</si>
  <si>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</si>
  <si>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</si>
  <si>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</si>
  <si>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</si>
  <si>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</si>
  <si>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</si>
  <si>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</si>
  <si>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</si>
  <si>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</si>
  <si>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</si>
  <si>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</si>
  <si>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</si>
  <si>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</si>
  <si>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</si>
  <si>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</si>
  <si>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</si>
  <si>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</si>
  <si>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</si>
  <si>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</si>
  <si>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</si>
  <si>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</si>
  <si>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</si>
  <si>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</si>
  <si>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</si>
  <si>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</si>
  <si>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</si>
  <si>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</si>
  <si>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</si>
  <si>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</si>
  <si>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</si>
  <si>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</si>
  <si>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</si>
  <si>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</si>
  <si>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</si>
  <si>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</si>
  <si>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</si>
  <si>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</si>
  <si>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</si>
  <si>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</si>
  <si>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</si>
  <si>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</si>
  <si>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</si>
  <si>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</si>
  <si>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</si>
  <si>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</si>
  <si>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</si>
  <si>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</si>
  <si>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</si>
  <si>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</si>
  <si>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</si>
  <si>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</si>
  <si>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</si>
  <si>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</si>
  <si>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</si>
  <si>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</si>
  <si>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</si>
  <si>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</si>
  <si>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</si>
  <si>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</si>
  <si>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</si>
  <si>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</si>
  <si>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</si>
  <si>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</si>
  <si>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</si>
  <si>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</si>
  <si>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</si>
  <si>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</si>
  <si>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</si>
  <si>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</si>
  <si>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</si>
  <si>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</si>
  <si>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</si>
  <si>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</si>
  <si>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</si>
  <si>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</si>
  <si>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</si>
  <si>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</si>
  <si>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</si>
  <si>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</si>
  <si>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</si>
  <si>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</si>
  <si>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</si>
  <si>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</si>
  <si>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</si>
  <si>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</si>
  <si>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</si>
  <si>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</si>
  <si>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</si>
  <si>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</si>
  <si>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</si>
  <si>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</si>
  <si>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</si>
  <si>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</si>
  <si>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</si>
  <si>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</si>
  <si>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</si>
  <si>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</si>
  <si>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</si>
  <si>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</si>
  <si>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</si>
  <si>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</si>
  <si>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</si>
  <si>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</si>
  <si>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</si>
  <si>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</si>
  <si>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</si>
  <si>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</si>
  <si>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</si>
  <si>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</si>
  <si>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</si>
  <si>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</si>
  <si>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</si>
  <si>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</si>
  <si>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</si>
  <si>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</si>
  <si>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</si>
  <si>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</si>
  <si>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</si>
  <si>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</si>
  <si>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</si>
  <si>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</si>
  <si>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</si>
  <si>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</si>
  <si>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</si>
  <si>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</si>
  <si>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</si>
  <si>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</si>
  <si>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</si>
  <si>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</si>
  <si>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</si>
  <si>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</si>
  <si>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</si>
  <si>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</si>
  <si>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</si>
  <si>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</si>
  <si>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</si>
  <si>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</si>
  <si>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</si>
  <si>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</si>
  <si>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</si>
  <si>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</si>
  <si>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</si>
  <si>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</si>
  <si>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</si>
  <si>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</si>
  <si>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</si>
  <si>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</si>
  <si>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</si>
  <si>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</si>
  <si>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</si>
  <si>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</si>
  <si>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</si>
  <si>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</si>
  <si>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</si>
  <si>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</si>
  <si>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</si>
  <si>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</si>
  <si>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</si>
  <si>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</si>
  <si>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</si>
  <si>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</si>
  <si>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</si>
  <si>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</si>
  <si>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</si>
  <si>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</si>
  <si>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</si>
  <si>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</si>
  <si>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</si>
  <si>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</si>
  <si>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</si>
  <si>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</si>
  <si>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</si>
  <si>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</si>
  <si>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</si>
  <si>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</si>
  <si>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</si>
  <si>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</si>
  <si>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</si>
  <si>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</si>
  <si>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</si>
  <si>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</si>
  <si>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</si>
  <si>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</si>
  <si>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</si>
  <si>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</si>
  <si>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</si>
  <si>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</si>
  <si>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</si>
  <si>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</si>
  <si>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</si>
  <si>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</si>
  <si>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</si>
  <si>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</si>
  <si>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</si>
  <si>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</si>
  <si>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</si>
  <si>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</si>
  <si>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</si>
  <si>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</si>
  <si>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</si>
  <si>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</si>
  <si>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</si>
  <si>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</si>
  <si>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</si>
  <si>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</si>
  <si>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</si>
  <si>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</si>
  <si>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</si>
  <si>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</si>
  <si>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</si>
  <si>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</si>
  <si>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</si>
  <si>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</si>
  <si>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</si>
  <si>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</si>
  <si>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</si>
  <si>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</si>
  <si>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</si>
  <si>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</si>
  <si>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</si>
  <si>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</si>
  <si>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</si>
  <si>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</si>
  <si>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</si>
  <si>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</si>
  <si>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</si>
  <si>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</si>
  <si>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</si>
  <si>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</si>
  <si>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</si>
  <si>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</si>
  <si>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</si>
  <si>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</si>
  <si>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</si>
  <si>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</si>
  <si>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</si>
  <si>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</si>
  <si>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</si>
  <si>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</si>
  <si>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</si>
  <si>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</si>
  <si>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</si>
  <si>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</si>
  <si>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</si>
  <si>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</si>
  <si>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</si>
  <si>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</si>
  <si>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</si>
  <si>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</si>
  <si>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</si>
  <si>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</si>
  <si>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</si>
  <si>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</si>
  <si>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</si>
  <si>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</si>
  <si>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</si>
  <si>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</si>
  <si>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</si>
  <si>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</si>
  <si>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</si>
  <si>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</si>
  <si>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</si>
  <si>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</si>
  <si>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</si>
  <si>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</si>
  <si>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</si>
  <si>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</si>
  <si>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</si>
  <si>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</si>
  <si>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</si>
  <si>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</si>
  <si>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</si>
  <si>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</si>
  <si>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</si>
  <si>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</si>
  <si>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</si>
  <si>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</si>
  <si>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</si>
  <si>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</si>
  <si>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</si>
  <si>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</si>
  <si>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</si>
  <si>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</si>
  <si>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</si>
  <si>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</si>
  <si>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</si>
  <si>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</si>
  <si>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</si>
  <si>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</si>
  <si>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</si>
  <si>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</si>
  <si>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</si>
  <si>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</si>
  <si>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</si>
  <si>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</si>
  <si>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</si>
  <si>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</si>
  <si>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</si>
  <si>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</si>
  <si>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</si>
  <si>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</si>
  <si>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</si>
  <si>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</si>
  <si>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</si>
  <si>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</si>
  <si>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</si>
  <si>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</si>
  <si>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</si>
  <si>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</si>
  <si>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</si>
  <si>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</si>
  <si>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</si>
  <si>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</si>
  <si>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</si>
  <si>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</si>
  <si>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</si>
  <si>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</si>
  <si>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</si>
  <si>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</si>
  <si>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</si>
  <si>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</si>
  <si>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</si>
  <si>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</si>
  <si>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</si>
  <si>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</si>
  <si>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</si>
  <si>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</si>
  <si>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</si>
  <si>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</si>
  <si>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</si>
  <si>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</si>
  <si>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</si>
  <si>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</si>
  <si>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</si>
  <si>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</si>
  <si>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</si>
  <si>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</si>
  <si>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</si>
  <si>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</si>
  <si>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</si>
  <si>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</si>
  <si>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</si>
  <si>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</si>
  <si>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</si>
  <si>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</si>
  <si>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</si>
  <si>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</si>
  <si>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</si>
  <si>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</si>
  <si>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</si>
  <si>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</si>
  <si>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</si>
  <si>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</si>
  <si>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</si>
  <si>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</si>
  <si>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</si>
  <si>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</si>
  <si>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</si>
  <si>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</si>
  <si>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</si>
  <si>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</si>
  <si>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</si>
  <si>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</si>
  <si>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</si>
  <si>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</si>
  <si>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</si>
  <si>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</si>
  <si>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</si>
  <si>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</si>
  <si>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</si>
  <si>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</si>
  <si>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</si>
  <si>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</si>
  <si>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</si>
  <si>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</si>
  <si>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</si>
  <si>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</si>
  <si>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</si>
  <si>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</si>
  <si>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</si>
  <si>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</si>
  <si>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</si>
  <si>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</si>
  <si>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</si>
  <si>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</si>
  <si>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</si>
  <si>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</si>
  <si>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</si>
  <si>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</si>
  <si>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</si>
  <si>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</si>
  <si>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</si>
  <si>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</si>
  <si>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</si>
  <si>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</si>
  <si>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</si>
  <si>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</si>
  <si>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</si>
  <si>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</si>
  <si>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</si>
  <si>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</si>
  <si>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</si>
  <si>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</si>
  <si>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</si>
  <si>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</si>
  <si>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</si>
  <si>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</si>
  <si>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</si>
  <si>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</si>
  <si>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</si>
  <si>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</si>
  <si>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</si>
  <si>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</si>
  <si>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</si>
  <si>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</si>
  <si>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</si>
  <si>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</si>
  <si>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</si>
  <si>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</si>
  <si>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</si>
  <si>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</si>
  <si>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</si>
  <si>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</si>
  <si>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</si>
  <si>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</si>
  <si>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</si>
  <si>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</si>
  <si>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</si>
  <si>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</si>
  <si>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</si>
  <si>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</si>
  <si>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</si>
  <si>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</si>
  <si>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</si>
  <si>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</si>
  <si>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</si>
  <si>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</si>
  <si>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</si>
  <si>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</si>
  <si>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</si>
  <si>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</si>
  <si>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</si>
  <si>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</si>
  <si>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</si>
  <si>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</si>
  <si>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</si>
  <si>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</si>
  <si>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</si>
  <si>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</si>
  <si>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</si>
  <si>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</si>
  <si>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</si>
  <si>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</si>
  <si>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</si>
  <si>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</si>
  <si>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</si>
  <si>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</si>
  <si>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</si>
  <si>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</si>
  <si>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</si>
  <si>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</si>
  <si>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</si>
  <si>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</si>
  <si>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</si>
  <si>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</si>
  <si>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</si>
  <si>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</si>
  <si>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</si>
  <si>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</si>
  <si>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</si>
  <si>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</si>
  <si>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</si>
  <si>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</si>
  <si>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</si>
  <si>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</si>
  <si>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</si>
  <si>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</si>
  <si>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</si>
  <si>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</si>
  <si>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</si>
  <si>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</si>
  <si>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</si>
  <si>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</si>
  <si>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</si>
  <si>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</si>
  <si>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</si>
  <si>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</si>
  <si>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</si>
  <si>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</si>
  <si>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</si>
  <si>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</si>
  <si>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</si>
  <si>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</si>
  <si>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</si>
  <si>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</si>
  <si>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</si>
  <si>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</si>
  <si>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</si>
  <si>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</si>
  <si>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</si>
  <si>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</si>
  <si>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</si>
  <si>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</si>
  <si>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</si>
  <si>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</si>
  <si>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</si>
  <si>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</si>
  <si>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</si>
  <si>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</si>
  <si>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</si>
  <si>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</si>
  <si>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</si>
  <si>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</si>
  <si>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</si>
  <si>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</si>
  <si>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</si>
  <si>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</si>
  <si>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</si>
  <si>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</si>
  <si>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</si>
  <si>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</si>
  <si>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</si>
  <si>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</si>
  <si>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</si>
  <si>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</si>
  <si>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</si>
  <si>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</si>
  <si>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</si>
  <si>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</si>
  <si>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</si>
  <si>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</si>
  <si>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</si>
  <si>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</si>
  <si>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</si>
  <si>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</si>
  <si>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</si>
  <si>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</si>
  <si>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</si>
  <si>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</si>
  <si>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</si>
  <si>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</si>
  <si>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</si>
  <si>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</si>
  <si>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</si>
  <si>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</si>
  <si>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</si>
  <si>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</si>
  <si>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</si>
  <si>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</si>
  <si>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</si>
  <si>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</si>
  <si>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</si>
  <si>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</si>
  <si>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</si>
  <si>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</si>
  <si>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</si>
  <si>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</si>
  <si>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</si>
  <si>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</si>
  <si>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</si>
  <si>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</si>
  <si>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</si>
  <si>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</si>
  <si>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</si>
  <si>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</si>
  <si>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</si>
  <si>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</si>
  <si>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</si>
  <si>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</si>
  <si>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</si>
  <si>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</si>
  <si>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</si>
  <si>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</si>
  <si>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</si>
  <si>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</si>
  <si>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</si>
  <si>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</si>
  <si>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</si>
  <si>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</si>
  <si>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</si>
  <si>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</si>
  <si>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</si>
  <si>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</si>
  <si>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</si>
  <si>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</si>
  <si>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</si>
  <si>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</si>
  <si>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</si>
  <si>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</si>
  <si>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</si>
  <si>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</si>
  <si>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</si>
  <si>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</si>
  <si>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</si>
  <si>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</si>
  <si>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</si>
  <si>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</si>
  <si>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</si>
  <si>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</si>
  <si>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</si>
  <si>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</si>
  <si>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</si>
  <si>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</si>
  <si>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</si>
  <si>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</si>
  <si>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</si>
  <si>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</si>
  <si>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</si>
  <si>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</si>
  <si>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</si>
  <si>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</si>
  <si>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</si>
  <si>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</si>
  <si>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</si>
  <si>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</si>
  <si>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</si>
  <si>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</si>
  <si>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</si>
  <si>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</si>
  <si>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</si>
  <si>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</si>
  <si>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</si>
  <si>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</si>
  <si>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</si>
  <si>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</si>
  <si>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</si>
  <si>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</si>
  <si>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</si>
  <si>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</si>
  <si>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</si>
  <si>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</si>
  <si>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</si>
  <si>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</si>
  <si>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</si>
  <si>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</si>
  <si>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</si>
  <si>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</si>
  <si>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</si>
  <si>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</si>
  <si>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</si>
  <si>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</si>
  <si>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</si>
  <si>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</si>
  <si>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</si>
  <si>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</si>
  <si>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</si>
  <si>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</si>
  <si>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</si>
  <si>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</si>
  <si>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</si>
  <si>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</si>
  <si>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</si>
  <si>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</si>
  <si>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</si>
  <si>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</si>
  <si>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</si>
  <si>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</si>
  <si>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</si>
  <si>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</si>
  <si>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</si>
  <si>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</si>
  <si>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</si>
  <si>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</si>
  <si>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</si>
  <si>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</si>
  <si>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</si>
  <si>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</si>
  <si>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</si>
  <si>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</si>
  <si>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</si>
  <si>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</si>
  <si>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</si>
  <si>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</si>
  <si>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</si>
  <si>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</si>
  <si>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</si>
  <si>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</si>
  <si>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</si>
  <si>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</si>
  <si>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</si>
  <si>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</si>
  <si>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</si>
  <si>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</si>
  <si>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</si>
  <si>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</si>
  <si>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</si>
  <si>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</si>
  <si>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</si>
  <si>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</si>
  <si>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</si>
  <si>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</si>
  <si>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</si>
  <si>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</si>
  <si>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</si>
  <si>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</si>
  <si>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</si>
  <si>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</si>
  <si>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</si>
  <si>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</si>
  <si>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</si>
  <si>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</si>
  <si>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</si>
  <si>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</si>
  <si>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</si>
  <si>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</si>
  <si>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</si>
  <si>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</si>
  <si>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</si>
  <si>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</si>
  <si>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</si>
  <si>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</si>
  <si>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</si>
  <si>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</si>
  <si>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</si>
  <si>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</si>
  <si>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</si>
  <si>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</si>
  <si>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</si>
  <si>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</si>
  <si>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</si>
  <si>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</si>
  <si>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</si>
  <si>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</si>
  <si>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</si>
  <si>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</si>
  <si>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</si>
  <si>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</si>
  <si>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</si>
  <si>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</si>
  <si>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</si>
  <si>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</si>
  <si>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</si>
  <si>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</si>
  <si>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</si>
  <si>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</si>
  <si>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</si>
  <si>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</si>
  <si>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</si>
  <si>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</si>
  <si>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</si>
  <si>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</si>
  <si>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</si>
  <si>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</si>
  <si>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</si>
  <si>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</si>
  <si>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</si>
  <si>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</si>
  <si>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</si>
  <si>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</si>
  <si>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</si>
  <si>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</si>
  <si>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</si>
  <si>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</si>
  <si>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</si>
  <si>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</si>
  <si>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</si>
  <si>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</si>
  <si>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</si>
  <si>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</si>
  <si>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</si>
  <si>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</si>
  <si>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</si>
  <si>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</si>
  <si>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</si>
  <si>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</si>
  <si>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</si>
  <si>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</si>
  <si>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</si>
  <si>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</si>
  <si>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</si>
  <si>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</si>
  <si>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</si>
  <si>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</si>
  <si>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</si>
  <si>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</si>
  <si>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</si>
  <si>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</si>
  <si>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</si>
  <si>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</si>
  <si>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</si>
  <si>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</si>
  <si>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</si>
  <si>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</si>
  <si>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</si>
  <si>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</si>
  <si>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</si>
  <si>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</si>
  <si>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</si>
  <si>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</si>
  <si>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</si>
  <si>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</si>
  <si>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</si>
  <si>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</si>
  <si>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</si>
  <si>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</si>
  <si>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</si>
  <si>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</si>
  <si>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</si>
  <si>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</si>
  <si>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</si>
  <si>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</si>
  <si>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</si>
  <si>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</si>
  <si>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</si>
  <si>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</si>
  <si>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</si>
  <si>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</si>
  <si>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</si>
  <si>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</si>
  <si>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</si>
  <si>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</si>
  <si>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</si>
  <si>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</si>
  <si>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</si>
  <si>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</si>
  <si>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</si>
  <si>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</si>
  <si>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</si>
  <si>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</si>
  <si>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</si>
  <si>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</si>
  <si>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</si>
  <si>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</si>
  <si>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</si>
  <si>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</si>
  <si>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</si>
  <si>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</si>
  <si>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</si>
  <si>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</si>
  <si>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</si>
  <si>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</si>
  <si>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</si>
  <si>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</si>
  <si>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</si>
  <si>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</si>
  <si>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</si>
  <si>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</si>
  <si>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</si>
  <si>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</si>
  <si>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</si>
  <si>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</si>
  <si>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</si>
  <si>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</si>
  <si>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</si>
  <si>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</si>
  <si>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</si>
  <si>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</si>
  <si>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</si>
  <si>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</si>
  <si>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</si>
  <si>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</si>
  <si>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</si>
  <si>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</si>
  <si>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</si>
  <si>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</si>
  <si>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</si>
  <si>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</si>
  <si>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</si>
  <si>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</si>
  <si>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</si>
  <si>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</si>
  <si>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</si>
  <si>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</si>
  <si>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</si>
  <si>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</si>
  <si>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</si>
  <si>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</si>
  <si>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</si>
  <si>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</si>
  <si>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</si>
  <si>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</si>
  <si>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</si>
  <si>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</si>
  <si>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</si>
  <si>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</si>
  <si>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</si>
  <si>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</si>
  <si>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</si>
  <si>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</si>
  <si>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</si>
  <si>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</si>
  <si>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</si>
  <si>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</si>
  <si>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</si>
  <si>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</si>
  <si>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</si>
  <si>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</si>
  <si>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</si>
  <si>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</si>
  <si>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</si>
  <si>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</si>
  <si>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</si>
  <si>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</si>
  <si>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</si>
  <si>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</si>
  <si>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</si>
  <si>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</si>
  <si>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</si>
  <si>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</si>
  <si>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</si>
  <si>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</si>
  <si>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</si>
  <si>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</si>
  <si>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</si>
  <si>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</si>
  <si>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</si>
  <si>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</si>
  <si>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</si>
  <si>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</si>
  <si>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</si>
  <si>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</si>
  <si>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</si>
  <si>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</si>
  <si>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</si>
  <si>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</si>
  <si>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</si>
  <si>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</si>
  <si>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</si>
  <si>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</si>
  <si>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</si>
  <si>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</si>
  <si>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</si>
  <si>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</si>
  <si>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</si>
  <si>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</si>
  <si>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</si>
  <si>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</si>
  <si>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</si>
  <si>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</si>
  <si>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</si>
  <si>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</si>
  <si>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</si>
  <si>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</si>
  <si>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</si>
  <si>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</si>
  <si>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</si>
  <si>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</si>
  <si>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</si>
  <si>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</si>
  <si>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</si>
  <si>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</si>
  <si>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</si>
  <si>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</si>
  <si>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</si>
  <si>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</si>
  <si>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</si>
  <si>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</si>
  <si>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</si>
  <si>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</si>
  <si>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</si>
  <si>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</si>
  <si>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</si>
  <si>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</si>
  <si>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</si>
  <si>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</si>
  <si>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</si>
  <si>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</si>
  <si>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</si>
  <si>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</si>
  <si>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</si>
  <si>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</si>
  <si>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</si>
  <si>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</si>
  <si>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</si>
  <si>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</si>
  <si>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</si>
  <si>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</si>
  <si>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</si>
  <si>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</si>
  <si>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</si>
  <si>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</si>
  <si>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</si>
  <si>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</si>
  <si>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</si>
  <si>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</si>
  <si>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</si>
  <si>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</si>
  <si>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</si>
  <si>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</si>
  <si>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</si>
  <si>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</si>
  <si>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</si>
  <si>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</si>
  <si>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</si>
  <si>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</si>
  <si>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</si>
  <si>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</si>
  <si>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</si>
  <si>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</si>
  <si>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</si>
  <si>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</si>
  <si>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</si>
  <si>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</si>
  <si>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</si>
  <si>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</si>
  <si>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</si>
  <si>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</si>
  <si>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</si>
  <si>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</si>
  <si>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</si>
  <si>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</si>
  <si>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</si>
  <si>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</si>
  <si>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</si>
  <si>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</si>
  <si>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</si>
  <si>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</si>
  <si>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</si>
  <si>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</si>
  <si>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</si>
  <si>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</si>
  <si>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</si>
  <si>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</si>
  <si>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</si>
  <si>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</si>
  <si>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</si>
  <si>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</si>
  <si>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</si>
  <si>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</si>
  <si>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</si>
  <si>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</si>
  <si>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</si>
  <si>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</si>
  <si>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</si>
  <si>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</si>
  <si>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</si>
  <si>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</si>
  <si>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</si>
  <si>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</si>
  <si>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</si>
  <si>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</si>
  <si>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</si>
  <si>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</si>
  <si>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</si>
  <si>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</si>
  <si>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</si>
  <si>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</si>
  <si>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</si>
  <si>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</si>
  <si>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</si>
  <si>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</si>
  <si>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</si>
  <si>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</si>
  <si>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</si>
  <si>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</si>
  <si>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</si>
  <si>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</si>
  <si>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</si>
  <si>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</si>
  <si>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</si>
  <si>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</si>
  <si>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</si>
  <si>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</si>
  <si>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</si>
  <si>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</si>
  <si>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</si>
  <si>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</si>
  <si>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</si>
  <si>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</si>
  <si>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</si>
  <si>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</si>
  <si>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</si>
  <si>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</si>
  <si>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</si>
  <si>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</si>
  <si>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</si>
  <si>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</si>
  <si>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</si>
  <si>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</si>
  <si>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</si>
  <si>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</si>
  <si>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</si>
  <si>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</si>
  <si>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</si>
  <si>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</si>
  <si>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</si>
  <si>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</si>
  <si>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</si>
  <si>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</si>
  <si>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</si>
  <si>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</si>
  <si>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</si>
  <si>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</si>
  <si>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</si>
  <si>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</si>
  <si>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</si>
  <si>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</si>
  <si>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</si>
  <si>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</si>
  <si>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</si>
  <si>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</si>
  <si>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</si>
  <si>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</si>
  <si>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</si>
  <si>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</si>
  <si>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</si>
  <si>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</si>
  <si>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</si>
  <si>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</si>
  <si>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</si>
  <si>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</si>
  <si>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</si>
  <si>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</si>
  <si>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</si>
  <si>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</si>
  <si>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</si>
  <si>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</si>
  <si>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</si>
  <si>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</si>
  <si>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</si>
  <si>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</si>
  <si>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</si>
  <si>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</si>
  <si>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</si>
  <si>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</si>
  <si>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</si>
  <si>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</si>
  <si>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</si>
  <si>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</si>
  <si>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</si>
  <si>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</si>
  <si>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</si>
  <si>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</si>
  <si>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</si>
  <si>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</si>
  <si>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</si>
  <si>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</si>
  <si>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</si>
  <si>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</si>
  <si>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</si>
  <si>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</si>
  <si>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</si>
  <si>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</si>
  <si>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</si>
  <si>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</si>
  <si>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</si>
  <si>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</si>
  <si>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</si>
  <si>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</si>
  <si>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</si>
  <si>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</si>
  <si>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</si>
  <si>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</si>
  <si>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</si>
  <si>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</si>
  <si>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</si>
  <si>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</si>
  <si>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</si>
  <si>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</si>
  <si>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</si>
  <si>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</si>
  <si>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</si>
  <si>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</si>
  <si>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</si>
  <si>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</si>
  <si>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</si>
  <si>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</si>
  <si>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</si>
  <si>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</si>
  <si>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</si>
  <si>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</si>
  <si>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</si>
  <si>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</si>
  <si>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</si>
  <si>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</si>
  <si>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</si>
  <si>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</si>
  <si>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</si>
  <si>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</si>
  <si>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</si>
  <si>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</si>
  <si>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</si>
  <si>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</si>
  <si>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</si>
  <si>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</si>
  <si>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</si>
  <si>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</si>
  <si>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</si>
  <si>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</si>
  <si>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</si>
  <si>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</si>
  <si>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</si>
  <si>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</si>
  <si>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</si>
  <si>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</si>
  <si>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</si>
  <si>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</si>
  <si>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</si>
  <si>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</si>
  <si>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</si>
  <si>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</si>
  <si>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</si>
  <si>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</si>
  <si>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</si>
  <si>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</si>
  <si>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</si>
  <si>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</si>
  <si>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</si>
  <si>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</si>
  <si>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</si>
  <si>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</si>
  <si>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</si>
  <si>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</si>
  <si>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</si>
  <si>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</si>
  <si>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</si>
  <si>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</si>
  <si>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</si>
  <si>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</si>
  <si>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</si>
  <si>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</si>
  <si>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</si>
  <si>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</si>
  <si>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</si>
  <si>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</si>
  <si>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</si>
  <si>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</si>
  <si>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</si>
  <si>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</si>
  <si>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</si>
  <si>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</si>
  <si>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</si>
  <si>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</si>
  <si>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</si>
  <si>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</si>
  <si>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</si>
  <si>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</si>
  <si>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</si>
  <si>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</si>
  <si>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</si>
  <si>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</si>
  <si>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</si>
  <si>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</si>
  <si>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</si>
  <si>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</si>
  <si>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</si>
  <si>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</si>
  <si>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</si>
  <si>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</si>
  <si>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</si>
  <si>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</si>
  <si>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</si>
  <si>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</si>
  <si>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</si>
  <si>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</si>
  <si>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</si>
  <si>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</si>
  <si>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</si>
  <si>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</si>
  <si>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</si>
  <si>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</si>
  <si>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</si>
  <si>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</si>
  <si>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</si>
  <si>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</si>
  <si>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</si>
  <si>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</si>
  <si>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</si>
  <si>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</si>
  <si>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</si>
  <si>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</si>
  <si>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</si>
  <si>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</si>
  <si>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</si>
  <si>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</si>
  <si>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</si>
  <si>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</si>
  <si>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</si>
  <si>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</si>
  <si>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</si>
  <si>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</si>
  <si>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</si>
  <si>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</si>
  <si>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</si>
  <si>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</si>
  <si>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</si>
  <si>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</si>
  <si>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</si>
  <si>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</si>
  <si>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</si>
  <si>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</si>
  <si>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</si>
  <si>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</si>
  <si>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</si>
  <si>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</si>
  <si>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</si>
  <si>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</si>
  <si>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</si>
  <si>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</si>
  <si>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</si>
  <si>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</si>
  <si>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</si>
  <si>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</si>
  <si>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</si>
  <si>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</si>
  <si>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</si>
  <si>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</si>
  <si>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</si>
  <si>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</si>
  <si>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</si>
  <si>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</si>
  <si>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</si>
  <si>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</si>
  <si>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</si>
  <si>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</si>
  <si>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</si>
  <si>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</si>
  <si>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</si>
  <si>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</si>
  <si>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</si>
  <si>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</si>
  <si>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</si>
  <si>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</si>
  <si>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</si>
  <si>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</si>
  <si>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</si>
  <si>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</si>
  <si>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</si>
  <si>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</si>
  <si>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</si>
  <si>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</si>
  <si>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</si>
  <si>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</si>
  <si>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</si>
  <si>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</si>
  <si>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</si>
  <si>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</si>
  <si>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</si>
  <si>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</si>
  <si>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</si>
  <si>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</si>
  <si>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</si>
  <si>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</si>
  <si>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</si>
  <si>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</si>
  <si>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</si>
  <si>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</si>
  <si>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</si>
  <si>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</si>
  <si>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</si>
  <si>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</si>
  <si>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</si>
  <si>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</si>
  <si>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</si>
  <si>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</si>
  <si>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</si>
  <si>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</si>
  <si>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</si>
  <si>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</si>
  <si>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</si>
  <si>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</si>
  <si>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</si>
  <si>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</si>
  <si>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</si>
  <si>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</si>
  <si>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</si>
  <si>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</si>
  <si>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</si>
  <si>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</si>
  <si>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</si>
  <si>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</si>
  <si>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</si>
  <si>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</si>
  <si>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</si>
  <si>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</si>
  <si>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</si>
  <si>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</si>
  <si>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</si>
  <si>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</si>
  <si>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</si>
  <si>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</si>
  <si>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</si>
  <si>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</si>
  <si>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</si>
  <si>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</si>
  <si>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</si>
  <si>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</si>
  <si>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</si>
  <si>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</si>
  <si>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</si>
  <si>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</si>
  <si>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</si>
  <si>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</si>
  <si>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</si>
  <si>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</si>
  <si>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</si>
  <si>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</si>
  <si>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</si>
  <si>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</si>
  <si>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</si>
  <si>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</si>
  <si>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</si>
  <si>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</si>
  <si>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</si>
  <si>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</si>
  <si>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</si>
  <si>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</si>
  <si>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</si>
  <si>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</si>
  <si>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</si>
  <si>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</si>
  <si>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</si>
  <si>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</si>
  <si>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</si>
  <si>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</si>
  <si>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</si>
  <si>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</si>
  <si>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</si>
  <si>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</si>
  <si>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</si>
  <si>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</si>
  <si>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</si>
  <si>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</si>
  <si>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</si>
  <si>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</si>
  <si>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</si>
  <si>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</si>
  <si>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</si>
  <si>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</si>
  <si>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</si>
  <si>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</si>
  <si>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</si>
  <si>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</si>
  <si>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</si>
  <si>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</si>
  <si>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</si>
  <si>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</si>
  <si>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</si>
  <si>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</si>
  <si>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</si>
  <si>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</si>
  <si>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</si>
  <si>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</si>
  <si>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</si>
  <si>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</si>
  <si>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</si>
  <si>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</si>
  <si>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</si>
  <si>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</si>
  <si>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</si>
  <si>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</si>
  <si>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</si>
  <si>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</si>
  <si>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</si>
  <si>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</si>
  <si>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</si>
  <si>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</si>
  <si>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</si>
  <si>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</si>
  <si>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</si>
  <si>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</si>
  <si>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</si>
  <si>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</si>
  <si>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</si>
  <si>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</si>
  <si>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</si>
  <si>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</si>
  <si>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</si>
  <si>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</si>
  <si>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</si>
  <si>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</si>
  <si>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</si>
  <si>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</si>
  <si>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</si>
  <si>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</si>
  <si>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</si>
  <si>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</si>
  <si>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</si>
  <si>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</si>
  <si>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</si>
  <si>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</si>
  <si>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</si>
  <si>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</si>
  <si>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</si>
  <si>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</si>
  <si>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</si>
  <si>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</si>
  <si>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</si>
  <si>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</si>
  <si>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</si>
  <si>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</si>
  <si>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</si>
  <si>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</si>
  <si>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</si>
  <si>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</si>
  <si>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</si>
  <si>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</si>
  <si>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</si>
  <si>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</si>
  <si>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</si>
  <si>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</si>
  <si>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</si>
  <si>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</si>
  <si>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</si>
  <si>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</si>
  <si>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</si>
  <si>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</si>
  <si>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</si>
  <si>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</si>
  <si>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</si>
  <si>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</si>
  <si>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</si>
  <si>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</si>
  <si>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</si>
  <si>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</si>
  <si>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</si>
  <si>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</si>
  <si>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</si>
  <si>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</si>
  <si>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</si>
  <si>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</si>
  <si>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</si>
  <si>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</si>
  <si>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</si>
  <si>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</si>
  <si>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</si>
  <si>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</si>
  <si>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</si>
  <si>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</si>
  <si>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</si>
  <si>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</si>
  <si>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</si>
  <si>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</si>
  <si>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</si>
  <si>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</si>
  <si>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</si>
  <si>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</si>
  <si>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</si>
  <si>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</si>
  <si>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</si>
  <si>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</si>
  <si>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</si>
  <si>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</si>
  <si>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</si>
  <si>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</si>
  <si>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</si>
  <si>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</si>
  <si>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</si>
  <si>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</si>
  <si>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</si>
  <si>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</si>
  <si>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</si>
  <si>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</si>
  <si>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</si>
  <si>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</si>
  <si>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</si>
  <si>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</si>
  <si>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</si>
  <si>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</si>
  <si>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</si>
  <si>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</si>
  <si>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</si>
  <si>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</si>
  <si>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</si>
  <si>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</si>
  <si>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</si>
  <si>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</si>
  <si>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</si>
  <si>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</si>
  <si>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</si>
  <si>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</si>
  <si>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</si>
  <si>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</si>
  <si>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</si>
  <si>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</si>
  <si>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</si>
  <si>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</si>
  <si>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</si>
  <si>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</si>
  <si>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</si>
  <si>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</si>
  <si>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</si>
  <si>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</si>
  <si>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</si>
  <si>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</si>
  <si>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</si>
  <si>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</si>
  <si>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</si>
  <si>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</si>
  <si>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</si>
  <si>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</si>
  <si>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</si>
  <si>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</si>
  <si>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</si>
  <si>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</si>
  <si>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</si>
  <si>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</si>
  <si>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</si>
  <si>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</si>
  <si>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</si>
  <si>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</si>
  <si>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</si>
  <si>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</si>
  <si>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</si>
  <si>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</si>
  <si>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</si>
  <si>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</si>
  <si>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</si>
  <si>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</si>
  <si>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</si>
  <si>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</si>
  <si>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</si>
  <si>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</si>
  <si>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</si>
  <si>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</si>
  <si>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</si>
  <si>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</si>
  <si>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</si>
  <si>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</si>
  <si>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</si>
  <si>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</si>
  <si>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</si>
  <si>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</si>
  <si>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</si>
  <si>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</si>
  <si>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</si>
  <si>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</si>
  <si>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</si>
  <si>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</si>
  <si>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</si>
  <si>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</si>
  <si>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</si>
  <si>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</si>
  <si>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</si>
  <si>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</si>
  <si>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</si>
  <si>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</si>
  <si>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</si>
  <si>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</si>
  <si>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</si>
  <si>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</si>
  <si>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</si>
  <si>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</si>
  <si>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</si>
  <si>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</si>
  <si>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</si>
  <si>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</si>
  <si>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</si>
  <si>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</si>
  <si>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</si>
  <si>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</si>
  <si>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</si>
  <si>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</si>
  <si>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</si>
  <si>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</si>
  <si>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</si>
  <si>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</si>
  <si>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</si>
  <si>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</si>
  <si>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</si>
  <si>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</si>
  <si>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</si>
  <si>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</si>
  <si>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</si>
  <si>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</si>
  <si>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</si>
  <si>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</si>
  <si>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</si>
  <si>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</si>
  <si>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</si>
  <si>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</si>
  <si>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</si>
  <si>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</si>
  <si>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</si>
  <si>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</si>
  <si>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</si>
  <si>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</si>
  <si>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</si>
  <si>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</si>
  <si>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</si>
  <si>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</si>
  <si>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</si>
  <si>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</si>
  <si>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</si>
  <si>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</si>
  <si>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</si>
  <si>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</si>
  <si>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</si>
  <si>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</si>
  <si>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</si>
  <si>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</si>
  <si>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</si>
  <si>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</si>
  <si>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</si>
  <si>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</si>
  <si>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</si>
  <si>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</si>
  <si>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</si>
  <si>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</si>
  <si>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</si>
  <si>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</si>
  <si>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</si>
  <si>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</si>
  <si>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</si>
  <si>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</si>
  <si>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</si>
  <si>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</si>
  <si>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</si>
  <si>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</si>
  <si>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</si>
  <si>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</si>
  <si>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</si>
  <si>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</si>
  <si>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</si>
  <si>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</si>
  <si>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</si>
  <si>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</si>
  <si>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</si>
  <si>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</si>
  <si>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</si>
  <si>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</si>
  <si>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</si>
  <si>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</si>
  <si>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</si>
  <si>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</si>
  <si>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</si>
  <si>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</si>
  <si>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</si>
  <si>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</si>
  <si>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</si>
  <si>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</si>
  <si>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</si>
  <si>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</si>
  <si>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</si>
  <si>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</si>
  <si>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</si>
  <si>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</si>
  <si>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</si>
  <si>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</si>
  <si>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</si>
  <si>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</si>
  <si>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</si>
  <si>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</si>
  <si>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</si>
  <si>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</si>
  <si>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</si>
  <si>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</si>
  <si>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</si>
  <si>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</si>
  <si>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</si>
  <si>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</si>
  <si>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</si>
  <si>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</si>
  <si>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</si>
  <si>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</si>
  <si>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</si>
  <si>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</si>
  <si>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</si>
  <si>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</si>
  <si>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</si>
  <si>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</si>
  <si>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</si>
  <si>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</si>
  <si>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</si>
  <si>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</si>
  <si>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</si>
  <si>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</si>
  <si>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</si>
  <si>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</si>
  <si>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</si>
  <si>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</si>
  <si>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</si>
  <si>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</si>
  <si>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</si>
  <si>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</si>
  <si>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</si>
  <si>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</si>
  <si>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</si>
  <si>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</si>
  <si>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</si>
  <si>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</si>
  <si>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</si>
  <si>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</si>
  <si>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</si>
  <si>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</si>
  <si>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</si>
  <si>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</si>
  <si>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</si>
  <si>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</si>
  <si>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</si>
  <si>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</si>
  <si>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</si>
  <si>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</si>
  <si>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</si>
  <si>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</si>
  <si>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</si>
  <si>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</si>
  <si>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</si>
  <si>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</si>
  <si>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</si>
  <si>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</si>
  <si>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</si>
  <si>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</si>
  <si>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</si>
  <si>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</si>
  <si>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</si>
  <si>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</si>
  <si>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</si>
  <si>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</si>
  <si>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</si>
  <si>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</si>
  <si>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</si>
  <si>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</si>
  <si>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</si>
  <si>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</si>
  <si>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</si>
  <si>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</si>
  <si>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</si>
  <si>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</si>
  <si>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</si>
  <si>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</si>
  <si>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</si>
  <si>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</si>
  <si>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</si>
  <si>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</si>
  <si>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</si>
  <si>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</si>
  <si>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</si>
  <si>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</si>
  <si>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</si>
  <si>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</si>
  <si>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</si>
  <si>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</si>
  <si>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</si>
  <si>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</si>
  <si>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</si>
  <si>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</si>
  <si>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</si>
  <si>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</si>
  <si>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</si>
  <si>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</si>
  <si>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</si>
  <si>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</si>
  <si>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</si>
  <si>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</si>
  <si>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</si>
  <si>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</si>
  <si>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</si>
  <si>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</si>
  <si>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</si>
  <si>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</si>
  <si>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</si>
  <si>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</si>
  <si>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</si>
  <si>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</si>
  <si>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</si>
  <si>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</si>
  <si>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</si>
  <si>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</si>
  <si>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</si>
  <si>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</si>
  <si>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</si>
  <si>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</si>
  <si>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</si>
  <si>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</si>
  <si>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</si>
  <si>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</si>
  <si>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</si>
  <si>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</si>
  <si>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</si>
  <si>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</si>
  <si>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</si>
  <si>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</si>
  <si>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</si>
  <si>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</si>
  <si>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</si>
  <si>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</si>
  <si>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</si>
  <si>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</si>
  <si>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</si>
  <si>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</si>
  <si>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</si>
  <si>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</si>
  <si>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</si>
  <si>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</si>
  <si>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</si>
  <si>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</si>
  <si>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</si>
  <si>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</si>
  <si>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</si>
  <si>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</si>
  <si>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</si>
  <si>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</si>
  <si>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</si>
  <si>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</si>
  <si>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</si>
  <si>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</si>
  <si>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</si>
  <si>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</si>
  <si>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</si>
  <si>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</si>
  <si>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</si>
  <si>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</si>
  <si>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</si>
  <si>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</si>
  <si>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</si>
  <si>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</si>
  <si>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</si>
  <si>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</si>
  <si>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</si>
  <si>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</si>
  <si>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</si>
  <si>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</si>
  <si>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</si>
  <si>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</si>
  <si>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</si>
  <si>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</si>
  <si>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</si>
  <si>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</si>
  <si>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</si>
  <si>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</si>
  <si>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</si>
  <si>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</si>
  <si>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</si>
  <si>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</si>
  <si>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</si>
  <si>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</si>
  <si>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</si>
  <si>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</si>
  <si>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</si>
  <si>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</si>
  <si>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</si>
  <si>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</si>
  <si>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</si>
  <si>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</si>
  <si>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</si>
  <si>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</si>
  <si>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</si>
  <si>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</si>
  <si>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</si>
  <si>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</si>
  <si>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</si>
  <si>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</si>
  <si>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</si>
  <si>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</si>
  <si>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</si>
  <si>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</si>
  <si>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</si>
  <si>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</si>
  <si>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</si>
  <si>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</si>
  <si>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</si>
  <si>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</si>
  <si>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</si>
  <si>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</si>
  <si>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</si>
  <si>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</si>
  <si>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</si>
  <si>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</si>
  <si>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</si>
  <si>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</si>
  <si>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</si>
  <si>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</si>
  <si>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</si>
  <si>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</si>
  <si>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</si>
  <si>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</si>
  <si>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</si>
  <si>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</si>
  <si>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</si>
  <si>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</si>
  <si>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</si>
  <si>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</si>
  <si>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</si>
  <si>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</si>
  <si>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</si>
  <si>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</si>
  <si>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</si>
  <si>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</si>
  <si>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</si>
  <si>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</si>
  <si>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</si>
  <si>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</si>
  <si>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</si>
  <si>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</si>
  <si>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</si>
  <si>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</si>
  <si>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</si>
  <si>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</si>
  <si>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</si>
  <si>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</si>
  <si>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</si>
  <si>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</si>
  <si>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</si>
  <si>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</si>
  <si>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</si>
  <si>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</si>
  <si>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</si>
  <si>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</si>
  <si>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</si>
  <si>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</si>
  <si>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</si>
  <si>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</si>
  <si>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</si>
  <si>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</si>
  <si>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</si>
  <si>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</si>
  <si>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</si>
  <si>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</si>
  <si>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</si>
  <si>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</si>
  <si>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</si>
  <si>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</si>
  <si>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</si>
  <si>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</si>
  <si>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</si>
  <si>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</si>
  <si>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</si>
  <si>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</si>
  <si>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</si>
  <si>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</si>
  <si>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</si>
  <si>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</si>
  <si>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</si>
  <si>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</si>
  <si>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</si>
  <si>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</si>
  <si>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</si>
  <si>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</si>
  <si>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</si>
  <si>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</si>
  <si>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</si>
  <si>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</si>
  <si>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</si>
  <si>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</si>
  <si>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</si>
  <si>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</si>
  <si>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</si>
  <si>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</si>
  <si>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</si>
  <si>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</si>
  <si>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</si>
  <si>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</si>
  <si>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</si>
  <si>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</si>
  <si>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</si>
  <si>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</si>
  <si>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</si>
  <si>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</si>
  <si>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</si>
  <si>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</si>
  <si>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</si>
  <si>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</si>
  <si>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</si>
  <si>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</si>
  <si>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</si>
  <si>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</si>
  <si>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</si>
  <si>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</si>
  <si>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</si>
  <si>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</si>
  <si>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</si>
  <si>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</si>
  <si>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</si>
  <si>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</si>
  <si>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</si>
  <si>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</si>
  <si>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</si>
  <si>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</si>
  <si>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</si>
  <si>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</si>
  <si>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</si>
  <si>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</si>
  <si>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</si>
  <si>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</si>
  <si>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</si>
  <si>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</si>
  <si>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</si>
  <si>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</si>
  <si>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</si>
  <si>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</si>
  <si>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</si>
  <si>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</si>
  <si>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</si>
  <si>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</si>
  <si>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</si>
  <si>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</si>
  <si>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</si>
  <si>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</si>
  <si>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</si>
  <si>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</si>
  <si>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</si>
  <si>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</si>
  <si>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</si>
  <si>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</si>
  <si>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</si>
  <si>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</si>
  <si>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</si>
  <si>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</si>
  <si>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</si>
  <si>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</si>
  <si>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</si>
  <si>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</si>
  <si>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</si>
  <si>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</si>
  <si>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</si>
  <si>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</si>
  <si>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</si>
  <si>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</si>
  <si>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</si>
  <si>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</si>
  <si>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</si>
  <si>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</si>
  <si>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</si>
  <si>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</si>
  <si>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</si>
  <si>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</si>
  <si>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</si>
  <si>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</si>
  <si>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</si>
  <si>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</si>
  <si>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</si>
  <si>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</si>
  <si>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</si>
  <si>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</si>
  <si>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</si>
  <si>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</si>
  <si>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</si>
  <si>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</si>
  <si>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</si>
  <si>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</si>
  <si>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</si>
  <si>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</si>
  <si>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</si>
  <si>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</si>
  <si>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</si>
  <si>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</si>
  <si>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</si>
  <si>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</si>
  <si>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</si>
  <si>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</si>
  <si>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</si>
  <si>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</si>
  <si>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</si>
  <si>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</si>
  <si>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</si>
  <si>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</si>
  <si>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</si>
  <si>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</si>
  <si>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</si>
  <si>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</si>
  <si>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</si>
  <si>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</si>
  <si>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</si>
  <si>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</si>
  <si>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</si>
  <si>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</si>
  <si>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</si>
  <si>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</si>
  <si>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</si>
  <si>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</si>
  <si>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</si>
  <si>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</si>
  <si>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</si>
  <si>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</si>
  <si>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</si>
  <si>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</si>
  <si>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</si>
  <si>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</si>
  <si>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</si>
  <si>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</si>
  <si>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</si>
  <si>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</si>
  <si>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</si>
  <si>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</si>
  <si>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</si>
  <si>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</si>
  <si>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</si>
  <si>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</si>
  <si>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</si>
  <si>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</si>
  <si>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</si>
  <si>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</si>
  <si>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</si>
  <si>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</si>
  <si>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</si>
  <si>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</si>
  <si>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</si>
  <si>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</si>
  <si>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</si>
  <si>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</si>
  <si>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</si>
  <si>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</si>
  <si>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</si>
  <si>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</si>
  <si>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</si>
  <si>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</si>
  <si>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</si>
  <si>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</si>
  <si>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</si>
  <si>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</si>
  <si>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</si>
  <si>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</si>
  <si>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</si>
  <si>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</si>
  <si>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</si>
  <si>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</si>
  <si>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</si>
  <si>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</si>
  <si>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</si>
  <si>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</si>
  <si>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</si>
  <si>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</si>
  <si>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</si>
  <si>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</si>
  <si>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</si>
  <si>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</si>
  <si>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</si>
  <si>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</si>
  <si>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</si>
  <si>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</si>
  <si>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</si>
  <si>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</si>
  <si>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</si>
  <si>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</si>
  <si>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</si>
  <si>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</si>
  <si>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</si>
  <si>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</si>
  <si>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</si>
  <si>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</si>
  <si>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</si>
  <si>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</si>
  <si>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</si>
  <si>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</si>
  <si>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</si>
  <si>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</si>
  <si>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</si>
  <si>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</si>
  <si>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</si>
  <si>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</si>
  <si>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</si>
  <si>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</si>
  <si>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</si>
  <si>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</si>
  <si>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</si>
  <si>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</si>
  <si>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</si>
  <si>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</si>
  <si>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</si>
  <si>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</si>
  <si>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</si>
  <si>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</si>
  <si>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</si>
  <si>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</si>
  <si>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</si>
  <si>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</si>
  <si>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</si>
  <si>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</si>
  <si>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</si>
  <si>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</si>
  <si>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</si>
  <si>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</si>
  <si>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</si>
  <si>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</si>
  <si>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</si>
  <si>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</si>
  <si>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</si>
  <si>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</si>
  <si>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</si>
  <si>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</si>
  <si>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</si>
  <si>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</si>
  <si>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</si>
  <si>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</si>
  <si>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</si>
  <si>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</si>
  <si>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</si>
  <si>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</si>
  <si>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</si>
  <si>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</si>
  <si>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</si>
  <si>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</si>
  <si>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</si>
  <si>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</si>
  <si>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</si>
  <si>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</si>
  <si>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</si>
  <si>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</si>
  <si>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</si>
  <si>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</si>
  <si>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</si>
  <si>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</si>
  <si>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</si>
  <si>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</si>
  <si>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</si>
  <si>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</si>
  <si>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</si>
  <si>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</si>
  <si>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</si>
  <si>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</si>
  <si>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</si>
  <si>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</si>
  <si>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</si>
  <si>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</si>
  <si>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</si>
  <si>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</si>
  <si>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</si>
  <si>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</si>
  <si>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</si>
  <si>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</si>
  <si>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</si>
  <si>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</si>
  <si>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</si>
  <si>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</si>
  <si>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</si>
  <si>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</si>
  <si>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</si>
  <si>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</si>
  <si>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</si>
  <si>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</si>
  <si>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</si>
  <si>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</si>
  <si>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</si>
  <si>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</si>
  <si>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</si>
  <si>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</si>
  <si>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</si>
  <si>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</si>
  <si>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</si>
  <si>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</si>
  <si>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</si>
  <si>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</si>
  <si>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</si>
  <si>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</si>
  <si>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</si>
  <si>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</si>
  <si>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</si>
  <si>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</si>
  <si>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</si>
  <si>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</si>
  <si>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</si>
  <si>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</si>
  <si>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</si>
  <si>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</si>
  <si>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</si>
  <si>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</si>
  <si>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</si>
  <si>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</si>
  <si>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</si>
  <si>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</si>
  <si>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</si>
  <si>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</si>
  <si>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</si>
  <si>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</si>
  <si>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</si>
  <si>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</si>
  <si>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</si>
  <si>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</si>
  <si>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</si>
  <si>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</si>
  <si>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</si>
  <si>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</si>
  <si>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</si>
  <si>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</si>
  <si>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</si>
  <si>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</si>
  <si>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</si>
  <si>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</si>
  <si>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</si>
  <si>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</si>
  <si>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</si>
  <si>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</si>
  <si>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</si>
  <si>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</si>
  <si>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</si>
  <si>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</si>
  <si>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</si>
  <si>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</si>
  <si>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</si>
  <si>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</si>
  <si>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</si>
  <si>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</si>
  <si>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</si>
  <si>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</si>
  <si>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</si>
  <si>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</si>
  <si>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</si>
  <si>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</si>
  <si>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</si>
  <si>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</si>
  <si>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</si>
  <si>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</si>
  <si>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</si>
  <si>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</si>
  <si>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</si>
  <si>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</si>
  <si>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</si>
  <si>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</si>
  <si>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</si>
  <si>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</si>
  <si>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</si>
  <si>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</si>
  <si>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</si>
  <si>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</si>
  <si>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</si>
  <si>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</si>
  <si>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</si>
  <si>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</si>
  <si>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</si>
  <si>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</si>
  <si>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</si>
  <si>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</si>
  <si>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</si>
  <si>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</si>
  <si>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</si>
  <si>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</si>
  <si>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</si>
  <si>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</si>
  <si>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</si>
  <si>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</si>
  <si>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</si>
  <si>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</si>
  <si>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</si>
  <si>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</si>
  <si>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</si>
  <si>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</si>
  <si>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</si>
  <si>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</si>
  <si>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</si>
  <si>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</si>
  <si>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</si>
  <si>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</si>
  <si>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</si>
  <si>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</si>
  <si>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</si>
  <si>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</si>
  <si>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</si>
  <si>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</si>
  <si>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</si>
  <si>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</si>
  <si>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</si>
  <si>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</si>
  <si>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</si>
  <si>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</si>
  <si>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</si>
  <si>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</si>
  <si>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</si>
  <si>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</si>
  <si>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</si>
  <si>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</si>
  <si>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</si>
  <si>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</si>
  <si>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</si>
  <si>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</si>
  <si>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</si>
  <si>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</si>
  <si>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</si>
  <si>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</si>
  <si>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</si>
  <si>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</si>
  <si>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</si>
  <si>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</si>
  <si>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</si>
  <si>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</si>
  <si>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</si>
  <si>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</si>
  <si>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</si>
  <si>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</si>
  <si>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</si>
  <si>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</si>
  <si>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</si>
  <si>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</si>
  <si>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</si>
  <si>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</si>
  <si>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</si>
  <si>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</si>
  <si>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</si>
  <si>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</si>
  <si>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</si>
  <si>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</si>
  <si>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</si>
  <si>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</si>
  <si>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</si>
  <si>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</si>
  <si>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</si>
  <si>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</si>
  <si>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</si>
  <si>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</si>
  <si>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</si>
  <si>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</si>
  <si>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</si>
  <si>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</si>
  <si>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</si>
  <si>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</si>
  <si>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</si>
  <si>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</si>
  <si>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</si>
  <si>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</si>
  <si>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</si>
  <si>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</si>
  <si>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</si>
  <si>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</si>
  <si>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</si>
  <si>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</si>
  <si>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</si>
  <si>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</si>
  <si>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</si>
  <si>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</si>
  <si>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</si>
  <si>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</si>
  <si>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</si>
  <si>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</si>
  <si>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</si>
  <si>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</si>
  <si>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</si>
  <si>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</si>
  <si>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</si>
  <si>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</si>
  <si>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</si>
  <si>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</si>
  <si>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</si>
  <si>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</si>
  <si>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</si>
  <si>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</si>
  <si>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</si>
  <si>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</si>
  <si>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</si>
  <si>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</si>
  <si>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</si>
  <si>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</si>
  <si>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</si>
  <si>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</si>
  <si>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</si>
  <si>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</si>
  <si>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</si>
  <si>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</si>
  <si>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</si>
  <si>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</si>
  <si>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</si>
  <si>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</si>
  <si>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</si>
  <si>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</si>
  <si>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</si>
  <si>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</si>
  <si>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</si>
  <si>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</si>
  <si>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</si>
  <si>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</si>
  <si>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</si>
  <si>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</si>
  <si>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</si>
  <si>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</si>
  <si>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</si>
  <si>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</si>
  <si>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</si>
  <si>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</si>
  <si>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</si>
  <si>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</si>
  <si>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</si>
  <si>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</si>
  <si>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</si>
  <si>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</si>
  <si>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</si>
  <si>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</si>
  <si>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</si>
  <si>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</si>
  <si>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</si>
  <si>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</si>
  <si>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</si>
  <si>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</si>
  <si>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</si>
  <si>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</si>
  <si>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</si>
  <si>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</si>
  <si>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</si>
  <si>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</si>
  <si>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</si>
  <si>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</si>
  <si>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</si>
  <si>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</si>
  <si>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</si>
  <si>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</si>
  <si>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</si>
  <si>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</si>
  <si>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</si>
  <si>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</si>
  <si>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</si>
  <si>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</si>
  <si>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</si>
  <si>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</si>
  <si>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</si>
  <si>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</si>
  <si>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</si>
  <si>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</si>
  <si>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</si>
  <si>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</si>
  <si>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</si>
  <si>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</si>
  <si>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</si>
  <si>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</si>
  <si>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</si>
  <si>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</si>
  <si>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</si>
  <si>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</si>
  <si>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</si>
  <si>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</si>
  <si>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</si>
  <si>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</si>
  <si>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</si>
  <si>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</si>
  <si>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</si>
  <si>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</si>
  <si>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</si>
  <si>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</si>
  <si>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</si>
  <si>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</si>
  <si>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</si>
  <si>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</si>
  <si>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</si>
  <si>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</si>
  <si>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</si>
  <si>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</si>
  <si>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</si>
  <si>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</si>
  <si>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</si>
  <si>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</si>
  <si>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</si>
  <si>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</si>
  <si>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</si>
  <si>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</si>
  <si>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</si>
  <si>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</si>
  <si>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</si>
  <si>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</si>
  <si>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</si>
  <si>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</si>
  <si>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</si>
  <si>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</si>
  <si>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</si>
  <si>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</si>
  <si>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</si>
  <si>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</si>
  <si>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</si>
  <si>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</si>
  <si>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</si>
  <si>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</si>
  <si>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</si>
  <si>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</si>
  <si>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</si>
  <si>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</si>
  <si>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</si>
  <si>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</si>
  <si>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</si>
  <si>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</si>
  <si>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</si>
  <si>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</si>
  <si>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</si>
  <si>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</si>
  <si>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</si>
  <si>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</si>
  <si>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</si>
  <si>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</si>
  <si>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</si>
  <si>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</si>
  <si>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</si>
  <si>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</si>
  <si>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</si>
  <si>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</si>
  <si>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</si>
  <si>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</si>
  <si>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</si>
  <si>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</si>
  <si>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</si>
  <si>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</si>
  <si>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</si>
  <si>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</si>
  <si>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</si>
  <si>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</si>
  <si>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</si>
  <si>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</si>
  <si>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</si>
  <si>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</si>
  <si>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</si>
  <si>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</si>
  <si>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</si>
  <si>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</si>
  <si>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</si>
  <si>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</si>
  <si>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</si>
  <si>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</si>
  <si>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</si>
  <si>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</si>
  <si>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</si>
  <si>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</si>
  <si>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</si>
  <si>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</si>
  <si>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</si>
  <si>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</si>
  <si>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</si>
  <si>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</si>
  <si>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</si>
  <si>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</si>
  <si>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</si>
  <si>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</si>
  <si>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</si>
  <si>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</si>
  <si>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</si>
  <si>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</si>
  <si>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</si>
  <si>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</si>
  <si>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</si>
  <si>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</si>
  <si>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</si>
  <si>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</si>
  <si>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</si>
  <si>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</si>
  <si>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</si>
  <si>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</si>
  <si>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</si>
  <si>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</si>
  <si>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</si>
  <si>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</si>
  <si>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</si>
  <si>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</si>
  <si>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</si>
  <si>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</si>
  <si>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</si>
  <si>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</si>
  <si>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</si>
  <si>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</si>
  <si>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</si>
  <si>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</si>
  <si>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</si>
  <si>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</si>
  <si>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</si>
  <si>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</si>
  <si>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</si>
  <si>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</si>
  <si>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</si>
  <si>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</si>
  <si>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</si>
  <si>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</si>
  <si>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</si>
  <si>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</si>
  <si>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</si>
  <si>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</si>
  <si>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</si>
  <si>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</si>
  <si>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</si>
  <si>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</si>
  <si>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</si>
  <si>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</si>
  <si>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</si>
  <si>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</si>
  <si>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</si>
  <si>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</si>
  <si>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</si>
  <si>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</si>
  <si>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</si>
  <si>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</si>
  <si>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</si>
  <si>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</si>
  <si>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</si>
  <si>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</si>
  <si>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</si>
  <si>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</si>
  <si>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</si>
  <si>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</si>
  <si>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</si>
  <si>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</si>
  <si>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</si>
  <si>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</si>
  <si>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</si>
  <si>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</si>
  <si>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</si>
  <si>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</si>
  <si>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</si>
  <si>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</si>
  <si>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</si>
  <si>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</si>
  <si>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</si>
  <si>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</si>
  <si>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</si>
  <si>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</si>
  <si>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</si>
  <si>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</si>
  <si>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</si>
  <si>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</si>
  <si>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</si>
  <si>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</si>
  <si>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</si>
  <si>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</si>
  <si>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</si>
  <si>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</si>
  <si>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</si>
  <si>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</si>
  <si>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</si>
  <si>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</si>
  <si>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</si>
  <si>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</si>
  <si>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</si>
  <si>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</si>
  <si>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</si>
  <si>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</si>
  <si>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</si>
  <si>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</si>
  <si>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</si>
  <si>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</si>
  <si>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</si>
  <si>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</si>
  <si>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</si>
  <si>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</si>
  <si>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</si>
  <si>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</si>
  <si>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</si>
  <si>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</si>
  <si>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</si>
  <si>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</si>
  <si>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</si>
  <si>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</si>
  <si>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</si>
  <si>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</si>
  <si>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</si>
  <si>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</si>
  <si>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</si>
  <si>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</si>
  <si>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</si>
  <si>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</si>
  <si>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</si>
  <si>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</si>
  <si>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</si>
  <si>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</si>
  <si>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</si>
  <si>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</si>
  <si>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</si>
  <si>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</si>
  <si>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</si>
  <si>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</si>
  <si>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</si>
  <si>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</si>
  <si>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</si>
  <si>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</si>
  <si>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</si>
  <si>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</si>
  <si>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</si>
  <si>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</si>
  <si>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</si>
  <si>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</si>
  <si>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</si>
  <si>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</si>
  <si>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</si>
  <si>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</si>
  <si>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</si>
  <si>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</si>
  <si>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</si>
  <si>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</si>
  <si>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</si>
  <si>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</si>
  <si>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</si>
  <si>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</si>
  <si>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</si>
  <si>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</si>
  <si>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</si>
  <si>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</si>
  <si>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</si>
  <si>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</si>
  <si>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</si>
  <si>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</si>
  <si>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</si>
  <si>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</si>
  <si>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</si>
  <si>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</si>
  <si>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</si>
  <si>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</si>
  <si>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</si>
  <si>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</si>
  <si>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</si>
  <si>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</si>
  <si>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</si>
  <si>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</si>
  <si>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</si>
  <si>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</si>
  <si>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</si>
  <si>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</si>
  <si>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</si>
  <si>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</si>
  <si>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</si>
  <si>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</si>
  <si>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</si>
  <si>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</si>
  <si>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</si>
  <si>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</si>
  <si>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</si>
  <si>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</si>
  <si>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</si>
  <si>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</si>
  <si>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</si>
  <si>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</si>
  <si>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</si>
  <si>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</si>
  <si>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</si>
  <si>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</si>
  <si>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</si>
  <si>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</si>
  <si>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</si>
  <si>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</si>
  <si>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</si>
  <si>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</si>
  <si>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</si>
  <si>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</si>
  <si>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</si>
  <si>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</si>
  <si>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</si>
  <si>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</si>
  <si>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</si>
  <si>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</si>
  <si>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</si>
  <si>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</si>
  <si>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</si>
  <si>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</si>
  <si>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</si>
  <si>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</si>
  <si>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</si>
  <si>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</si>
  <si>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</si>
  <si>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</si>
  <si>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</si>
  <si>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</si>
  <si>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</si>
  <si>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</si>
  <si>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</si>
  <si>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</si>
  <si>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</si>
  <si>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</si>
  <si>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</si>
  <si>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</si>
  <si>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</si>
  <si>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</si>
  <si>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</si>
  <si>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</si>
  <si>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</si>
  <si>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</si>
  <si>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</si>
  <si>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</si>
  <si>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</si>
  <si>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</si>
  <si>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</si>
  <si>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</si>
  <si>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</si>
  <si>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</si>
  <si>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</si>
  <si>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</si>
  <si>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</si>
  <si>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</si>
  <si>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</si>
  <si>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</si>
  <si>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</si>
  <si>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</si>
  <si>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</si>
  <si>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</si>
  <si>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</si>
  <si>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</si>
  <si>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</si>
  <si>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</si>
  <si>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</si>
  <si>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</si>
  <si>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</si>
  <si>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</si>
  <si>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</si>
  <si>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</si>
  <si>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</si>
  <si>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</si>
  <si>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</si>
  <si>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</si>
  <si>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</si>
  <si>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</si>
  <si>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</si>
  <si>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</si>
  <si>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</si>
  <si>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</si>
  <si>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</si>
  <si>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</si>
  <si>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</si>
  <si>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</si>
  <si>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</si>
  <si>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</si>
  <si>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</si>
  <si>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</si>
  <si>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</si>
  <si>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</si>
  <si>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</si>
  <si>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</si>
  <si>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</si>
  <si>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</si>
  <si>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</si>
  <si>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</si>
  <si>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</si>
  <si>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</si>
  <si>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</si>
  <si>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</si>
  <si>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</si>
  <si>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</si>
  <si>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</si>
  <si>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</si>
  <si>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</si>
  <si>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</si>
  <si>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</si>
  <si>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</si>
  <si>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</si>
  <si>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</si>
  <si>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</si>
  <si>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</si>
  <si>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</si>
  <si>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</si>
  <si>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</si>
  <si>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</si>
  <si>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</si>
  <si>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</si>
  <si>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</si>
  <si>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</si>
  <si>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</si>
  <si>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</si>
  <si>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</si>
  <si>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</si>
  <si>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</si>
  <si>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</si>
  <si>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</si>
  <si>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</si>
  <si>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</si>
  <si>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</si>
  <si>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</si>
  <si>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</si>
  <si>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</si>
  <si>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</si>
  <si>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</si>
  <si>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</si>
  <si>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</si>
  <si>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</si>
  <si>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</si>
  <si>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</si>
  <si>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</si>
  <si>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</si>
  <si>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</si>
  <si>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</si>
  <si>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</si>
  <si>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</si>
  <si>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</si>
  <si>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</si>
  <si>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</si>
  <si>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</si>
  <si>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</si>
  <si>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</si>
  <si>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</si>
  <si>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</si>
  <si>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</si>
  <si>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</si>
  <si>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</si>
  <si>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</si>
  <si>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</si>
  <si>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</si>
  <si>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</si>
  <si>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</si>
  <si>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</si>
  <si>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</si>
  <si>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</si>
  <si>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</si>
  <si>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</si>
  <si>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</si>
  <si>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</si>
  <si>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</si>
  <si>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</si>
  <si>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</si>
  <si>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</si>
  <si>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</si>
  <si>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</si>
  <si>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</si>
  <si>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</si>
  <si>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</si>
  <si>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</si>
  <si>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</si>
  <si>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</si>
  <si>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</si>
  <si>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</si>
  <si>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</si>
  <si>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</si>
  <si>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</si>
  <si>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</si>
  <si>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</si>
  <si>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</si>
  <si>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</si>
  <si>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</si>
  <si>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</si>
  <si>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</si>
  <si>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</si>
  <si>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</si>
  <si>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</si>
  <si>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</si>
  <si>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</si>
  <si>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</si>
  <si>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</si>
  <si>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</si>
  <si>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</si>
  <si>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</si>
  <si>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</si>
  <si>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</si>
  <si>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</si>
  <si>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</si>
  <si>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</si>
  <si>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</si>
  <si>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</si>
  <si>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</si>
  <si>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</si>
  <si>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</si>
  <si>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</si>
  <si>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</si>
  <si>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</si>
  <si>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</si>
  <si>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</si>
  <si>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</si>
  <si>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</si>
  <si>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</si>
  <si>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</si>
  <si>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</si>
  <si>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</si>
  <si>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</si>
  <si>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</si>
  <si>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</si>
  <si>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</si>
  <si>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</si>
  <si>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</si>
  <si>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</si>
  <si>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</si>
  <si>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</si>
  <si>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</si>
  <si>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</si>
  <si>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</si>
  <si>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</si>
  <si>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</si>
  <si>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</si>
  <si>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</si>
  <si>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</si>
  <si>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</si>
  <si>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</si>
  <si>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</si>
  <si>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</si>
  <si>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</si>
  <si>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</si>
  <si>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</si>
  <si>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</si>
  <si>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</si>
  <si>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</si>
  <si>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</si>
  <si>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</si>
  <si>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</si>
  <si>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</si>
  <si>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</si>
  <si>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</si>
  <si>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</si>
  <si>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</si>
  <si>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</si>
  <si>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</si>
  <si>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</si>
  <si>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</si>
  <si>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</si>
  <si>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</si>
  <si>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</si>
  <si>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</si>
  <si>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</si>
  <si>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</si>
  <si>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</si>
  <si>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</si>
  <si>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</si>
  <si>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</si>
  <si>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</si>
  <si>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</si>
  <si>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</si>
  <si>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</si>
  <si>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</si>
  <si>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</si>
  <si>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</si>
  <si>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</si>
  <si>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</si>
  <si>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</si>
  <si>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</si>
  <si>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</si>
  <si>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</si>
  <si>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</si>
  <si>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</si>
  <si>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</si>
  <si>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</si>
  <si>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</si>
  <si>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</si>
  <si>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</si>
  <si>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</si>
  <si>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</si>
  <si>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</si>
  <si>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</si>
  <si>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</si>
  <si>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</si>
  <si>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</si>
  <si>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</si>
  <si>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</si>
  <si>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</si>
  <si>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</si>
  <si>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</si>
  <si>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</si>
  <si>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</si>
  <si>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</si>
  <si>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</si>
  <si>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</si>
  <si>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</si>
  <si>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</si>
  <si>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</si>
  <si>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</si>
  <si>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</si>
  <si>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</si>
  <si>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</si>
  <si>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</si>
  <si>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</si>
  <si>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</si>
  <si>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</si>
  <si>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</si>
  <si>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</si>
  <si>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</si>
  <si>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</si>
  <si>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</si>
  <si>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</si>
  <si>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</si>
  <si>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</si>
  <si>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</si>
  <si>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</si>
  <si>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</si>
  <si>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</si>
  <si>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</si>
  <si>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</si>
  <si>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</si>
  <si>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</si>
  <si>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</si>
  <si>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</si>
  <si>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</si>
  <si>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</si>
  <si>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</si>
  <si>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</si>
  <si>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</si>
  <si>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</si>
  <si>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</si>
  <si>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</si>
  <si>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</si>
  <si>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</si>
  <si>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</si>
  <si>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</si>
  <si>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</si>
  <si>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</si>
  <si>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</si>
  <si>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</si>
  <si>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</si>
  <si>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</si>
  <si>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</si>
  <si>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</si>
  <si>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</si>
  <si>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</si>
  <si>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</si>
  <si>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</si>
  <si>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</si>
  <si>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</si>
  <si>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</si>
  <si>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</si>
  <si>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</si>
  <si>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</si>
  <si>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</si>
  <si>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</si>
  <si>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</si>
  <si>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</si>
  <si>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</si>
  <si>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</si>
  <si>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</si>
  <si>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</si>
  <si>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</si>
  <si>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</si>
  <si>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</si>
  <si>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</si>
  <si>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</si>
  <si>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</si>
  <si>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</si>
  <si>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</si>
  <si>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</si>
  <si>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</si>
  <si>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</si>
  <si>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</si>
  <si>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</si>
  <si>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</si>
  <si>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</si>
  <si>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</si>
  <si>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</si>
  <si>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</si>
  <si>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</si>
  <si>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</si>
  <si>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</si>
  <si>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</si>
  <si>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</si>
  <si>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</si>
  <si>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</si>
  <si>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</si>
  <si>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</si>
  <si>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</si>
  <si>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</si>
  <si>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</si>
  <si>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</si>
  <si>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</si>
  <si>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</si>
  <si>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</si>
  <si>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</si>
  <si>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</si>
  <si>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</si>
  <si>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</si>
  <si>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</si>
  <si>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</si>
  <si>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</si>
  <si>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</si>
  <si>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</si>
  <si>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</si>
  <si>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</si>
  <si>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</si>
  <si>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</si>
  <si>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</si>
  <si>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</si>
  <si>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</si>
  <si>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</si>
  <si>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</si>
  <si>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</si>
  <si>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</si>
  <si>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</si>
  <si>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</si>
  <si>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</si>
  <si>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</si>
  <si>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</si>
  <si>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</si>
  <si>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</si>
  <si>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</si>
  <si>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</si>
  <si>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</si>
  <si>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</si>
  <si>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</si>
  <si>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</si>
  <si>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</si>
  <si>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</si>
  <si>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</si>
  <si>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</si>
  <si>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</si>
  <si>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</si>
  <si>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</si>
  <si>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</si>
  <si>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</si>
  <si>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</si>
  <si>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</si>
  <si>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</si>
  <si>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</si>
  <si>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</si>
  <si>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</si>
  <si>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</si>
  <si>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</si>
  <si>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</si>
  <si>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</si>
  <si>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</si>
  <si>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</si>
  <si>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</si>
  <si>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</si>
  <si>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</si>
  <si>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</si>
  <si>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</si>
  <si>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</si>
  <si>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</si>
  <si>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</si>
  <si>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</si>
  <si>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</si>
  <si>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</si>
  <si>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</si>
  <si>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</si>
  <si>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</si>
  <si>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</si>
  <si>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</si>
  <si>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</si>
  <si>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</si>
  <si>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</si>
  <si>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</si>
  <si>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</si>
  <si>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</si>
  <si>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</si>
  <si>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</si>
  <si>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</si>
  <si>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</si>
  <si>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</si>
  <si>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</si>
  <si>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</si>
  <si>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</si>
  <si>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</si>
  <si>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</si>
  <si>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</si>
  <si>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</si>
  <si>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</si>
  <si>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</si>
  <si>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</si>
  <si>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</si>
  <si>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</si>
  <si>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</si>
  <si>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</si>
  <si>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</si>
  <si>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</si>
  <si>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</si>
  <si>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</si>
  <si>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</si>
  <si>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</si>
  <si>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</si>
  <si>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</si>
  <si>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</si>
  <si>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</si>
  <si>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</si>
  <si>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</si>
  <si>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</si>
  <si>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</si>
  <si>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</si>
  <si>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</si>
  <si>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</si>
  <si>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</si>
  <si>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</si>
  <si>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</si>
  <si>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</si>
  <si>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</si>
  <si>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</si>
  <si>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</si>
  <si>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</si>
  <si>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</si>
  <si>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</si>
  <si>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</si>
  <si>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</si>
  <si>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</si>
  <si>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</si>
  <si>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</si>
  <si>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</si>
  <si>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</si>
  <si>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</si>
  <si>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</si>
  <si>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</si>
  <si>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</si>
  <si>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</si>
  <si>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</si>
  <si>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</si>
  <si>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</si>
  <si>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</si>
  <si>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</si>
  <si>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</si>
  <si>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</si>
  <si>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</si>
  <si>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</si>
  <si>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</si>
  <si>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</si>
  <si>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</si>
  <si>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</si>
  <si>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</si>
  <si>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</si>
  <si>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</si>
  <si>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</si>
  <si>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</si>
  <si>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</si>
  <si>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</si>
  <si>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</si>
  <si>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</si>
  <si>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</si>
  <si>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</si>
  <si>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</si>
  <si>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</si>
  <si>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</si>
  <si>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</si>
  <si>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</si>
  <si>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</si>
  <si>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</si>
  <si>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</si>
  <si>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</si>
  <si>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</si>
  <si>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</si>
  <si>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</si>
  <si>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</si>
  <si>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</si>
  <si>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</si>
  <si>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</si>
  <si>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</si>
  <si>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</si>
  <si>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</si>
  <si>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</si>
  <si>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</si>
  <si>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</si>
  <si>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</si>
  <si>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</si>
  <si>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</si>
  <si>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</si>
  <si>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</si>
  <si>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</si>
  <si>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</si>
  <si>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</si>
  <si>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</si>
  <si>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</si>
  <si>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</si>
  <si>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</si>
  <si>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</si>
  <si>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</si>
  <si>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</si>
  <si>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</si>
  <si>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</si>
  <si>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</si>
  <si>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</si>
  <si>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</si>
  <si>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</si>
  <si>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</si>
  <si>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</si>
  <si>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</si>
  <si>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</si>
  <si>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</si>
  <si>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</si>
  <si>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</si>
  <si>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</si>
  <si>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</si>
  <si>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</si>
  <si>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</si>
  <si>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</si>
  <si>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</si>
  <si>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</si>
  <si>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</si>
  <si>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</si>
  <si>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</si>
  <si>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</si>
  <si>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</si>
  <si>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</si>
  <si>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</si>
  <si>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</si>
  <si>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</si>
  <si>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</si>
  <si>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</si>
  <si>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</si>
  <si>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</si>
  <si>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</si>
  <si>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</si>
  <si>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</si>
  <si>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</si>
  <si>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</si>
  <si>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</si>
  <si>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</si>
  <si>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</si>
  <si>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</si>
  <si>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</si>
  <si>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</si>
  <si>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</si>
  <si>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</si>
  <si>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</si>
  <si>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</si>
  <si>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</si>
  <si>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</si>
  <si>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</si>
  <si>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</si>
  <si>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</si>
  <si>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</si>
  <si>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</si>
  <si>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</si>
  <si>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</si>
  <si>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</si>
  <si>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</si>
  <si>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</si>
  <si>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</si>
  <si>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</si>
  <si>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</si>
  <si>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</si>
  <si>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</si>
  <si>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</si>
  <si>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</si>
  <si>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</si>
  <si>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</si>
  <si>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</si>
  <si>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</si>
  <si>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</si>
  <si>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</si>
  <si>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</si>
  <si>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</si>
  <si>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</si>
  <si>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</si>
  <si>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</si>
  <si>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</si>
  <si>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</si>
  <si>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</si>
  <si>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</si>
  <si>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</si>
  <si>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</si>
  <si>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</si>
  <si>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</si>
  <si>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</si>
  <si>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</si>
  <si>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</si>
  <si>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</si>
  <si>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</si>
  <si>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</si>
  <si>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</si>
  <si>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</si>
  <si>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</si>
  <si>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</si>
  <si>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</si>
  <si>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</si>
  <si>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</si>
  <si>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</si>
  <si>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</si>
  <si>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</si>
  <si>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</si>
  <si>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</si>
  <si>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</si>
  <si>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</si>
  <si>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</si>
  <si>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</si>
  <si>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</si>
  <si>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</si>
  <si>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</si>
  <si>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</si>
  <si>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</si>
  <si>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</si>
  <si>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</si>
  <si>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</si>
  <si>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</si>
  <si>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</si>
  <si>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</si>
  <si>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</si>
  <si>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</si>
  <si>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</si>
  <si>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</si>
  <si>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</si>
  <si>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</si>
  <si>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</si>
  <si>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</si>
  <si>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</si>
  <si>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</si>
  <si>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</si>
  <si>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</si>
  <si>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</si>
  <si>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</si>
  <si>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</si>
  <si>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</si>
  <si>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</si>
  <si>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</si>
  <si>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</si>
  <si>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</si>
  <si>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</si>
  <si>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</si>
  <si>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</si>
  <si>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</si>
  <si>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</si>
  <si>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</si>
  <si>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</si>
  <si>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</si>
  <si>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</si>
  <si>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</si>
  <si>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</si>
  <si>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</si>
  <si>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</si>
  <si>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</si>
  <si>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</si>
  <si>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</si>
  <si>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</si>
  <si>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</si>
  <si>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</si>
  <si>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</si>
  <si>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</si>
  <si>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</si>
  <si>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</si>
  <si>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</si>
  <si>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</si>
  <si>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</si>
  <si>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</si>
  <si>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</si>
  <si>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</si>
  <si>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</si>
  <si>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</si>
  <si>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</si>
  <si>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</si>
  <si>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</si>
  <si>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</si>
  <si>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</si>
  <si>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</si>
  <si>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</si>
  <si>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</si>
  <si>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</si>
  <si>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</si>
  <si>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</si>
  <si>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</si>
  <si>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</si>
  <si>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</si>
  <si>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</si>
  <si>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</si>
  <si>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</si>
  <si>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</si>
  <si>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</si>
  <si>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</si>
  <si>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</si>
  <si>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</si>
  <si>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</si>
  <si>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</si>
  <si>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</si>
  <si>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</si>
  <si>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</si>
  <si>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</si>
  <si>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</si>
  <si>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</si>
  <si>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</si>
  <si>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</si>
  <si>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</si>
  <si>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</si>
  <si>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</si>
  <si>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</si>
  <si>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</si>
  <si>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</si>
  <si>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</si>
  <si>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</si>
  <si>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</si>
  <si>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</si>
  <si>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</si>
  <si>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</si>
  <si>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</si>
  <si>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</si>
  <si>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</si>
  <si>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</si>
  <si>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</si>
  <si>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</si>
  <si>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</si>
  <si>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</si>
  <si>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</si>
  <si>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</si>
  <si>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</si>
  <si>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</si>
  <si>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</si>
  <si>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</si>
  <si>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</si>
  <si>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</si>
  <si>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</si>
  <si>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</si>
  <si>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</si>
  <si>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</si>
  <si>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</si>
  <si>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</si>
  <si>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</si>
  <si>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</si>
  <si>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</si>
  <si>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</si>
  <si>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</si>
  <si>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</si>
  <si>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</si>
  <si>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</si>
  <si>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</si>
  <si>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</si>
  <si>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</si>
  <si>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</si>
  <si>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</si>
  <si>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</si>
  <si>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</si>
  <si>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</si>
  <si>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</si>
  <si>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</si>
  <si>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</si>
  <si>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</si>
  <si>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</si>
  <si>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</si>
  <si>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</si>
  <si>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</si>
  <si>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</si>
  <si>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</si>
  <si>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</si>
  <si>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</si>
  <si>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</si>
  <si>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</si>
  <si>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</si>
  <si>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</si>
  <si>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</si>
  <si>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</si>
  <si>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</si>
  <si>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</si>
  <si>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</si>
  <si>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</si>
  <si>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</si>
  <si>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</si>
  <si>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</si>
  <si>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</si>
  <si>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</si>
  <si>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</si>
  <si>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</si>
  <si>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</si>
  <si>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</si>
  <si>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</si>
  <si>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</si>
  <si>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</si>
  <si>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</si>
  <si>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</si>
  <si>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</si>
  <si>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</si>
  <si>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</si>
  <si>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</si>
  <si>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</si>
  <si>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</si>
  <si>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</si>
  <si>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</si>
  <si>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</si>
  <si>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</si>
  <si>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</si>
  <si>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</si>
  <si>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</si>
  <si>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</si>
  <si>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</si>
  <si>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</si>
  <si>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</si>
  <si>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</si>
  <si>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</si>
  <si>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</si>
  <si>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</si>
  <si>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</si>
  <si>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</si>
  <si>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</si>
  <si>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</si>
  <si>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</si>
  <si>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</si>
  <si>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</si>
  <si>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</si>
  <si>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</si>
  <si>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</si>
  <si>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</si>
  <si>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</si>
  <si>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</si>
  <si>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</si>
  <si>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</si>
  <si>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</si>
  <si>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</si>
  <si>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</si>
  <si>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</si>
  <si>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</si>
  <si>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</si>
  <si>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</si>
  <si>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</si>
  <si>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</si>
  <si>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</si>
  <si>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</si>
  <si>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</si>
  <si>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</si>
  <si>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</si>
  <si>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</si>
  <si>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</si>
  <si>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</si>
  <si>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</si>
  <si>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</si>
  <si>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</si>
  <si>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</si>
  <si>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</si>
  <si>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</si>
  <si>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</si>
  <si>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</si>
  <si>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</si>
  <si>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</si>
  <si>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</si>
  <si>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</si>
  <si>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</si>
  <si>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</si>
  <si>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</si>
  <si>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</si>
  <si>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</si>
  <si>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</si>
  <si>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</si>
  <si>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</si>
  <si>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</si>
  <si>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</si>
  <si>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</si>
  <si>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</si>
  <si>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</si>
  <si>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</si>
  <si>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</si>
  <si>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</si>
  <si>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</si>
  <si>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</si>
  <si>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</si>
  <si>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</si>
  <si>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</si>
  <si>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</si>
  <si>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</si>
  <si>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</si>
  <si>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</si>
  <si>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</si>
  <si>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</si>
  <si>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</si>
  <si>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</si>
  <si>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</si>
  <si>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</si>
  <si>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</si>
  <si>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</si>
  <si>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</si>
  <si>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</si>
  <si>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</si>
  <si>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</si>
  <si>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</si>
  <si>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</si>
  <si>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</si>
  <si>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</si>
  <si>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</si>
  <si>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</si>
  <si>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</si>
  <si>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</si>
  <si>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</si>
  <si>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</si>
  <si>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</si>
  <si>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</si>
  <si>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</si>
  <si>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</si>
  <si>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</si>
  <si>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</si>
  <si>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</si>
  <si>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</si>
  <si>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</si>
  <si>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</si>
  <si>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</si>
  <si>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</si>
  <si>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</si>
  <si>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</si>
  <si>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</si>
  <si>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</si>
  <si>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</si>
  <si>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</si>
  <si>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</si>
  <si>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</si>
  <si>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</si>
  <si>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</si>
  <si>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</si>
  <si>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</si>
  <si>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</si>
  <si>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</si>
  <si>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</si>
  <si>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</si>
  <si>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</si>
  <si>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</si>
  <si>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</si>
  <si>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</si>
  <si>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</si>
  <si>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</si>
  <si>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</si>
  <si>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</si>
  <si>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</si>
  <si>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</si>
  <si>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</si>
  <si>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</si>
  <si>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</si>
  <si>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</si>
  <si>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</si>
  <si>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</si>
  <si>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</si>
  <si>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</si>
  <si>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</si>
  <si>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</si>
  <si>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</si>
  <si>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</si>
  <si>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</si>
  <si>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</si>
  <si>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</si>
  <si>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</si>
  <si>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</si>
  <si>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</si>
  <si>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</si>
  <si>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</si>
  <si>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</si>
  <si>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</si>
  <si>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</si>
  <si>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</si>
  <si>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</si>
  <si>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</si>
  <si>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</si>
  <si>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</si>
  <si>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</si>
  <si>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</si>
  <si>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</si>
  <si>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</si>
  <si>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</si>
  <si>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</si>
  <si>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</si>
  <si>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</si>
  <si>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</si>
  <si>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</si>
  <si>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</si>
  <si>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</si>
  <si>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</si>
  <si>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</si>
  <si>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</si>
  <si>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</si>
  <si>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</si>
  <si>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</si>
  <si>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</si>
  <si>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</si>
  <si>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</si>
  <si>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</si>
  <si>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</si>
  <si>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</si>
  <si>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</si>
  <si>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</si>
  <si>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</si>
  <si>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</si>
  <si>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</si>
  <si>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</si>
  <si>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</si>
  <si>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</si>
  <si>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</si>
  <si>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</si>
  <si>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</si>
  <si>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</si>
  <si>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</si>
  <si>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</si>
  <si>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</si>
  <si>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</si>
  <si>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</si>
  <si>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</si>
  <si>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</si>
  <si>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</si>
  <si>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</si>
  <si>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</si>
  <si>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</si>
  <si>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</si>
  <si>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</si>
  <si>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</si>
  <si>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</si>
  <si>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</si>
  <si>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</si>
  <si>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</si>
  <si>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</si>
  <si>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</si>
  <si>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</si>
  <si>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</si>
  <si>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</si>
  <si>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</si>
  <si>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</si>
  <si>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</si>
  <si>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</si>
  <si>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</si>
  <si>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</si>
  <si>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</si>
  <si>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</si>
  <si>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</si>
  <si>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</si>
  <si>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</si>
  <si>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</si>
  <si>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</si>
  <si>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</si>
  <si>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</si>
  <si>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</si>
  <si>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</si>
  <si>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</si>
  <si>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</si>
  <si>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</si>
  <si>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</si>
  <si>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</si>
  <si>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</si>
  <si>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</si>
  <si>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</si>
  <si>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</si>
  <si>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</si>
  <si>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</si>
  <si>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</si>
  <si>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</si>
  <si>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</si>
  <si>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</si>
  <si>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</si>
  <si>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</si>
  <si>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</si>
  <si>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</si>
  <si>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</si>
  <si>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</si>
  <si>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</si>
  <si>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</si>
  <si>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</si>
  <si>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</si>
  <si>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</si>
  <si>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</si>
  <si>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</si>
  <si>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</si>
  <si>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</si>
  <si>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</si>
  <si>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</si>
  <si>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</si>
  <si>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</si>
  <si>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</si>
  <si>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</si>
  <si>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</si>
  <si>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</si>
  <si>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</si>
  <si>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</si>
  <si>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</si>
  <si>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</si>
  <si>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</si>
  <si>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</si>
  <si>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</si>
  <si>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</si>
  <si>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</si>
  <si>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</si>
  <si>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</si>
  <si>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</si>
  <si>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</si>
  <si>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</si>
  <si>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</si>
  <si>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</si>
  <si>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</si>
  <si>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</si>
  <si>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</si>
  <si>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</si>
  <si>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</si>
  <si>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</si>
  <si>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</si>
  <si>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</si>
  <si>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</si>
  <si>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</si>
  <si>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</si>
  <si>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</si>
  <si>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</si>
  <si>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</si>
  <si>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</si>
  <si>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</si>
  <si>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</si>
  <si>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</si>
  <si>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</si>
  <si>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</si>
  <si>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</si>
  <si>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</si>
  <si>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</si>
  <si>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</si>
  <si>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</si>
  <si>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</si>
  <si>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</si>
  <si>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</si>
  <si>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</si>
  <si>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</si>
  <si>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</si>
  <si>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</si>
  <si>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</si>
  <si>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</si>
  <si>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</si>
  <si>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</si>
  <si>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</si>
  <si>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</si>
  <si>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</si>
  <si>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</si>
  <si>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</si>
  <si>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</si>
  <si>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</si>
  <si>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</si>
  <si>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</si>
  <si>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</si>
  <si>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</si>
  <si>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</si>
  <si>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</si>
  <si>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</si>
  <si>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</si>
  <si>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</si>
  <si>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</si>
  <si>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</si>
  <si>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</si>
  <si>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</si>
  <si>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</si>
  <si>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</si>
  <si>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</si>
  <si>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</si>
  <si>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</si>
  <si>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</si>
  <si>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</si>
  <si>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</si>
  <si>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</si>
  <si>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</si>
  <si>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</si>
  <si>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</si>
  <si>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</si>
  <si>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</si>
  <si>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</si>
  <si>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</si>
  <si>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</si>
  <si>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</si>
  <si>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</si>
  <si>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</si>
  <si>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</si>
  <si>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</si>
  <si>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</si>
  <si>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</si>
  <si>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</si>
  <si>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</si>
  <si>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</si>
  <si>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</si>
  <si>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</si>
  <si>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</si>
  <si>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</si>
  <si>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</si>
  <si>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</si>
  <si>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</si>
  <si>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</si>
  <si>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</si>
  <si>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</si>
  <si>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</si>
  <si>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</si>
  <si>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</si>
  <si>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</si>
  <si>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</si>
  <si>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</si>
  <si>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</si>
  <si>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</si>
  <si>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</si>
  <si>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</si>
  <si>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</si>
  <si>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</si>
  <si>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</si>
  <si>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</si>
  <si>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</si>
  <si>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</si>
  <si>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</si>
  <si>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</si>
  <si>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</si>
  <si>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</si>
  <si>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</si>
  <si>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</si>
  <si>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</si>
  <si>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</si>
  <si>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</si>
  <si>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</si>
  <si>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</si>
  <si>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</si>
  <si>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</si>
  <si>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</si>
  <si>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</si>
  <si>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</si>
  <si>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</si>
  <si>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</si>
  <si>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</si>
  <si>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</si>
  <si>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</si>
  <si>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</si>
  <si>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</si>
  <si>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</si>
  <si>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</si>
  <si>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</si>
  <si>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</si>
  <si>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</si>
  <si>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</si>
  <si>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</si>
  <si>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</si>
  <si>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</si>
  <si>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</si>
  <si>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</si>
  <si>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</si>
  <si>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</si>
  <si>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</si>
  <si>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</si>
  <si>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</si>
  <si>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</si>
  <si>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</si>
  <si>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</si>
  <si>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</si>
  <si>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</si>
  <si>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</si>
  <si>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</si>
  <si>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</si>
  <si>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</si>
  <si>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</si>
  <si>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</si>
  <si>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</si>
  <si>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</si>
  <si>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</si>
  <si>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</si>
  <si>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</si>
  <si>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</si>
  <si>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</si>
  <si>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</si>
  <si>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</si>
  <si>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</si>
  <si>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</si>
  <si>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</si>
  <si>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</si>
  <si>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</si>
  <si>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</si>
  <si>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</si>
  <si>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</si>
  <si>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</si>
  <si>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</si>
  <si>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</si>
  <si>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</si>
  <si>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</si>
  <si>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</si>
  <si>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</si>
  <si>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</si>
  <si>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</si>
  <si>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</si>
  <si>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</si>
  <si>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</si>
  <si>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</si>
  <si>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</si>
  <si>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</si>
  <si>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</si>
  <si>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</si>
  <si>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</si>
  <si>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</si>
  <si>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</si>
  <si>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</si>
  <si>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</si>
  <si>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</si>
  <si>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</si>
  <si>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</si>
  <si>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</si>
  <si>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</si>
  <si>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</si>
  <si>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</si>
  <si>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</si>
  <si>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</si>
  <si>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</si>
  <si>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</si>
  <si>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</si>
  <si>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</si>
  <si>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</si>
  <si>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</si>
  <si>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</si>
  <si>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</si>
  <si>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</si>
  <si>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</si>
  <si>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</si>
  <si>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</si>
  <si>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</si>
  <si>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</si>
  <si>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</si>
  <si>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</si>
  <si>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</si>
  <si>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</si>
  <si>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</si>
  <si>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</si>
  <si>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</si>
  <si>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</si>
  <si>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</si>
  <si>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</si>
  <si>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</si>
  <si>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</si>
  <si>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</si>
  <si>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</si>
  <si>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</si>
  <si>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</si>
  <si>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</si>
  <si>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</si>
  <si>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</si>
  <si>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</si>
  <si>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</si>
  <si>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</si>
  <si>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</si>
  <si>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</si>
  <si>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</si>
  <si>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</si>
  <si>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</si>
  <si>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</si>
  <si>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</si>
  <si>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</si>
  <si>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</si>
  <si>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</si>
  <si>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</si>
  <si>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</si>
  <si>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</si>
  <si>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</si>
  <si>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</si>
  <si>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</si>
  <si>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</si>
  <si>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</si>
  <si>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</si>
  <si>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</si>
  <si>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</si>
  <si>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</si>
  <si>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</si>
  <si>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</si>
  <si>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</si>
  <si>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</si>
  <si>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</si>
  <si>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</si>
  <si>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</si>
  <si>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</si>
  <si>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</si>
  <si>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</si>
  <si>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</si>
  <si>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</si>
  <si>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</si>
  <si>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</si>
  <si>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</si>
  <si>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</si>
  <si>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</si>
  <si>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</si>
  <si>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</si>
  <si>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</si>
  <si>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</si>
  <si>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</si>
  <si>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</si>
  <si>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</si>
  <si>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</si>
  <si>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</si>
  <si>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</si>
  <si>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</si>
  <si>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</si>
  <si>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</si>
  <si>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</si>
  <si>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</si>
  <si>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</si>
  <si>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</si>
  <si>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</si>
  <si>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</si>
  <si>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</si>
  <si>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</si>
  <si>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</si>
  <si>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</si>
  <si>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</si>
  <si>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</si>
  <si>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</si>
  <si>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</si>
  <si>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</si>
  <si>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</si>
  <si>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</si>
  <si>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</si>
  <si>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</si>
  <si>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</si>
  <si>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</si>
  <si>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</si>
  <si>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</si>
  <si>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</si>
  <si>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</si>
  <si>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</si>
  <si>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</si>
  <si>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</si>
  <si>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</si>
  <si>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</si>
  <si>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</si>
  <si>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</si>
  <si>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</si>
  <si>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</si>
  <si>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</si>
  <si>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</si>
  <si>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</si>
  <si>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</si>
  <si>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</si>
  <si>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</si>
  <si>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</si>
  <si>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</si>
  <si>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</si>
  <si>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</si>
  <si>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</si>
  <si>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</si>
  <si>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</si>
  <si>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</si>
  <si>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</si>
  <si>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</si>
  <si>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</si>
  <si>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</si>
  <si>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</si>
  <si>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</si>
  <si>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</si>
  <si>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</si>
  <si>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</si>
  <si>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</si>
  <si>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</si>
  <si>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</si>
  <si>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</si>
  <si>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</si>
  <si>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</si>
  <si>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</si>
  <si>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</si>
  <si>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</si>
  <si>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</si>
  <si>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</si>
  <si>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</si>
  <si>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</si>
  <si>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</si>
  <si>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</si>
  <si>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</si>
  <si>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</si>
  <si>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</si>
  <si>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</si>
  <si>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</si>
  <si>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</si>
  <si>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</si>
  <si>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</si>
  <si>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</si>
  <si>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</si>
  <si>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</si>
  <si>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</si>
  <si>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</si>
  <si>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</si>
  <si>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</si>
  <si>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</si>
  <si>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</si>
  <si>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</si>
  <si>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</si>
  <si>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</si>
  <si>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</si>
  <si>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</si>
  <si>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</si>
  <si>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</si>
  <si>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</si>
  <si>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</si>
  <si>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</si>
  <si>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</si>
  <si>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</si>
  <si>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</si>
  <si>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</si>
  <si>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</si>
  <si>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</si>
  <si>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</si>
  <si>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</si>
  <si>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</si>
  <si>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</si>
  <si>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</si>
  <si>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</si>
  <si>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</si>
  <si>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</si>
  <si>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</si>
  <si>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</si>
  <si>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</si>
  <si>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</si>
  <si>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</si>
  <si>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</si>
  <si>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</si>
  <si>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</si>
  <si>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</si>
  <si>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</si>
  <si>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</si>
  <si>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</si>
  <si>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</si>
  <si>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</si>
  <si>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</si>
  <si>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</si>
  <si>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</si>
  <si>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</si>
  <si>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</si>
  <si>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</si>
  <si>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</si>
  <si>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</si>
  <si>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</si>
  <si>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</si>
  <si>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</si>
  <si>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</si>
  <si>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</si>
  <si>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</si>
  <si>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</si>
  <si>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</si>
  <si>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</si>
  <si>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</si>
  <si>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</si>
  <si>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</si>
  <si>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</si>
  <si>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</si>
  <si>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</si>
  <si>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</si>
  <si>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</si>
  <si>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</si>
  <si>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</si>
  <si>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</si>
  <si>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</si>
  <si>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</si>
  <si>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</si>
  <si>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</si>
  <si>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</si>
  <si>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</si>
  <si>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</si>
  <si>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</si>
  <si>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</si>
  <si>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</si>
  <si>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</si>
  <si>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</si>
  <si>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</si>
  <si>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</si>
  <si>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</si>
  <si>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</si>
  <si>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</si>
  <si>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</si>
  <si>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</si>
  <si>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</si>
  <si>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</si>
  <si>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</si>
  <si>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</si>
  <si>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</si>
  <si>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</si>
  <si>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</si>
  <si>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</si>
  <si>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</si>
  <si>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</si>
  <si>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</si>
  <si>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</si>
  <si>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</si>
  <si>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</si>
  <si>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</si>
  <si>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</si>
  <si>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</si>
  <si>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</si>
  <si>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</si>
  <si>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</si>
  <si>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</si>
  <si>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</si>
  <si>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</si>
  <si>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</si>
  <si>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</si>
  <si>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</si>
  <si>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</si>
  <si>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</si>
  <si>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</si>
  <si>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</si>
  <si>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</si>
  <si>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</si>
  <si>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</si>
  <si>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</si>
  <si>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</si>
  <si>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</si>
  <si>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</si>
  <si>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</si>
  <si>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</si>
  <si>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</si>
  <si>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</si>
  <si>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</si>
  <si>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</si>
  <si>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</si>
  <si>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</si>
  <si>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</si>
  <si>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</si>
  <si>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</si>
  <si>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</si>
  <si>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</si>
  <si>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</si>
  <si>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</si>
  <si>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</si>
  <si>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</si>
  <si>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</si>
  <si>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</si>
  <si>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</si>
  <si>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</si>
  <si>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</si>
  <si>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</si>
  <si>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</si>
  <si>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</si>
  <si>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</si>
  <si>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</si>
  <si>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</si>
  <si>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</si>
  <si>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</si>
  <si>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</si>
  <si>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</si>
  <si>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</si>
  <si>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</si>
  <si>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</si>
  <si>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</si>
  <si>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</si>
  <si>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</si>
  <si>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</si>
  <si>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</si>
  <si>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</si>
  <si>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</si>
  <si>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</si>
  <si>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</si>
  <si>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</si>
  <si>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</si>
  <si>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</si>
  <si>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</si>
  <si>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</si>
  <si>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</si>
  <si>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</si>
  <si>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</si>
  <si>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</si>
  <si>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</si>
  <si>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</si>
  <si>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</si>
  <si>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</si>
  <si>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</si>
  <si>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</si>
  <si>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</si>
  <si>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</si>
  <si>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</si>
  <si>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</si>
  <si>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</si>
  <si>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</si>
  <si>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</si>
  <si>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</si>
  <si>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</si>
  <si>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</si>
  <si>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</si>
  <si>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</si>
  <si>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</si>
  <si>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</si>
  <si>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</si>
  <si>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</si>
  <si>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</si>
  <si>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</si>
  <si>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</si>
  <si>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</si>
  <si>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</si>
  <si>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</si>
  <si>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</si>
  <si>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</si>
  <si>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</si>
  <si>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</si>
  <si>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</si>
  <si>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</si>
  <si>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</si>
  <si>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</si>
  <si>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</si>
  <si>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</si>
  <si>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</si>
  <si>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</si>
  <si>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</si>
  <si>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</si>
  <si>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</si>
  <si>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</si>
  <si>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</si>
  <si>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</si>
  <si>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</si>
  <si>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</si>
  <si>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</si>
  <si>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</si>
  <si>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</si>
  <si>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</si>
  <si>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</si>
  <si>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</si>
  <si>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</si>
  <si>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</si>
  <si>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</si>
  <si>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</si>
  <si>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</si>
  <si>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</si>
  <si>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</si>
  <si>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</si>
  <si>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</si>
  <si>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</si>
  <si>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</si>
  <si>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</si>
  <si>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</si>
  <si>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</si>
  <si>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</si>
  <si>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</si>
  <si>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</si>
  <si>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</si>
  <si>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</si>
  <si>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</si>
  <si>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</si>
  <si>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</si>
  <si>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</si>
  <si>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</si>
  <si>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</si>
  <si>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</si>
  <si>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</si>
  <si>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</si>
  <si>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</si>
  <si>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</si>
  <si>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</si>
  <si>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</si>
  <si>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</si>
  <si>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</si>
  <si>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</si>
  <si>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</si>
  <si>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</si>
  <si>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</si>
  <si>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</si>
  <si>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</si>
  <si>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</si>
  <si>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</si>
  <si>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</si>
  <si>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</si>
  <si>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</si>
  <si>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</si>
  <si>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</si>
  <si>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</si>
  <si>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</si>
  <si>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</si>
  <si>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</si>
  <si>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</si>
  <si>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</si>
  <si>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</si>
  <si>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</si>
  <si>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</si>
  <si>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</si>
  <si>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</si>
  <si>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</si>
  <si>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</si>
  <si>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</si>
  <si>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</si>
  <si>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</si>
  <si>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</si>
  <si>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</si>
  <si>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</si>
  <si>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</si>
  <si>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</si>
  <si>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</si>
  <si>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</si>
  <si>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</si>
  <si>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</si>
  <si>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</si>
  <si>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</si>
  <si>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</si>
  <si>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</si>
  <si>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</si>
  <si>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</si>
  <si>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</si>
  <si>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</si>
  <si>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</si>
  <si>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</si>
  <si>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</si>
  <si>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</si>
  <si>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</si>
  <si>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</si>
  <si>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</si>
  <si>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</si>
  <si>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</si>
  <si>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</si>
  <si>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</si>
  <si>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</si>
  <si>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</si>
  <si>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</si>
  <si>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</si>
  <si>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</si>
  <si>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</si>
  <si>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</si>
  <si>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</si>
  <si>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</si>
  <si>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</si>
  <si>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</si>
  <si>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</si>
  <si>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</si>
  <si>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</si>
  <si>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</si>
  <si>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</si>
  <si>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</si>
  <si>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</si>
  <si>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</si>
  <si>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</si>
  <si>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</si>
  <si>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</si>
  <si>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</si>
  <si>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</si>
  <si>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</si>
  <si>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</si>
  <si>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</si>
  <si>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</si>
  <si>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</si>
  <si>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</si>
  <si>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</si>
  <si>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</si>
  <si>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</si>
  <si>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</si>
  <si>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</si>
  <si>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</si>
  <si>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</si>
  <si>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</si>
  <si>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</si>
  <si>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</si>
  <si>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</si>
  <si>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</si>
  <si>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</si>
  <si>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</si>
  <si>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</si>
  <si>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</si>
  <si>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</si>
  <si>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</si>
  <si>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</si>
  <si>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</si>
  <si>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</si>
  <si>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</si>
  <si>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</si>
  <si>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</si>
  <si>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</si>
  <si>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</si>
  <si>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</si>
  <si>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</si>
  <si>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</si>
  <si>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</si>
  <si>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</si>
  <si>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</si>
  <si>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</si>
  <si>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</si>
  <si>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</si>
  <si>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</si>
  <si>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</si>
  <si>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</si>
  <si>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</si>
  <si>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</si>
  <si>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</si>
  <si>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</si>
  <si>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</si>
  <si>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</si>
  <si>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</si>
  <si>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</si>
  <si>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</si>
  <si>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</si>
  <si>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</si>
  <si>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</si>
  <si>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</si>
  <si>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</si>
  <si>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</si>
  <si>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</si>
  <si>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</si>
  <si>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</si>
  <si>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</si>
  <si>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</si>
  <si>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</si>
  <si>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</si>
  <si>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</si>
  <si>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</si>
  <si>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</si>
  <si>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</si>
  <si>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</si>
  <si>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</si>
  <si>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</si>
  <si>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</si>
  <si>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</si>
  <si>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</si>
  <si>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</si>
  <si>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</si>
  <si>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</si>
  <si>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</si>
  <si>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</si>
  <si>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</si>
  <si>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</si>
  <si>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</si>
  <si>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</si>
  <si>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</si>
  <si>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</si>
  <si>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</si>
  <si>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</si>
  <si>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</si>
  <si>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</si>
  <si>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</si>
  <si>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</si>
  <si>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</si>
  <si>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</si>
  <si>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</si>
  <si>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</si>
  <si>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</si>
  <si>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</si>
  <si>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</si>
  <si>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</si>
  <si>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</si>
  <si>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</si>
  <si>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</si>
  <si>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</si>
  <si>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</si>
  <si>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</si>
  <si>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</si>
  <si>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</si>
  <si>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</si>
  <si>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</si>
  <si>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</si>
  <si>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</si>
  <si>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</si>
  <si>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</si>
  <si>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</si>
  <si>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</si>
  <si>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</si>
  <si>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</si>
  <si>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</si>
  <si>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</si>
  <si>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</si>
  <si>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</si>
  <si>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</si>
  <si>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</si>
  <si>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</si>
  <si>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</si>
  <si>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</si>
  <si>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</si>
  <si>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</si>
  <si>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</si>
  <si>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</si>
  <si>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</si>
  <si>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</si>
  <si>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</si>
  <si>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</si>
  <si>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</si>
  <si>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</si>
  <si>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</si>
  <si>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</si>
  <si>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</si>
  <si>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</si>
  <si>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</si>
  <si>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</si>
  <si>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</si>
  <si>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</si>
  <si>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</si>
  <si>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</si>
  <si>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</si>
  <si>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</si>
  <si>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</si>
  <si>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</si>
  <si>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</si>
  <si>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</si>
  <si>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</si>
  <si>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</si>
  <si>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</si>
  <si>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</si>
  <si>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</si>
  <si>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</si>
  <si>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</si>
  <si>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</si>
  <si>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</si>
  <si>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</si>
  <si>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</si>
  <si>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</si>
  <si>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</si>
  <si>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</si>
  <si>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</si>
  <si>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</si>
  <si>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</si>
  <si>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</si>
  <si>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</si>
  <si>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</si>
  <si>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</si>
  <si>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</si>
  <si>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</si>
  <si>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</si>
  <si>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</si>
  <si>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</si>
  <si>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</si>
  <si>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</si>
  <si>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</si>
  <si>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</si>
  <si>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</si>
  <si>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</si>
  <si>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</si>
  <si>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</si>
  <si>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</si>
  <si>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</si>
  <si>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</si>
  <si>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</si>
  <si>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</si>
  <si>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</si>
  <si>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</si>
  <si>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</si>
  <si>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</si>
  <si>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</si>
  <si>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</si>
  <si>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</si>
  <si>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</si>
  <si>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</si>
  <si>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</si>
  <si>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</si>
  <si>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</si>
  <si>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</si>
  <si>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</si>
  <si>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</si>
  <si>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</si>
  <si>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</si>
  <si>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</si>
  <si>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</si>
  <si>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</si>
  <si>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</si>
  <si>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</si>
  <si>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</si>
  <si>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</si>
  <si>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</si>
  <si>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</si>
  <si>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</si>
  <si>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</si>
  <si>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</si>
  <si>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</si>
  <si>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</si>
  <si>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</si>
  <si>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</si>
  <si>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</si>
  <si>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</si>
  <si>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</si>
  <si>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</si>
  <si>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</si>
  <si>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</si>
  <si>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</si>
  <si>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</si>
  <si>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</si>
  <si>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</si>
  <si>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</si>
  <si>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</si>
  <si>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</si>
  <si>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</si>
  <si>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</si>
  <si>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</si>
  <si>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</si>
  <si>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</si>
  <si>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</si>
  <si>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</si>
  <si>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</si>
  <si>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</si>
  <si>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</si>
  <si>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</si>
  <si>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</si>
  <si>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</si>
  <si>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</si>
  <si>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</si>
  <si>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</si>
  <si>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</si>
  <si>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</si>
  <si>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</si>
  <si>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</si>
  <si>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</si>
  <si>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</si>
  <si>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</si>
  <si>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</si>
  <si>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</si>
  <si>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</si>
  <si>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</si>
  <si>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</si>
  <si>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</si>
  <si>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</si>
  <si>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</si>
  <si>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</si>
  <si>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</si>
  <si>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</si>
  <si>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</si>
  <si>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</si>
  <si>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</si>
  <si>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</si>
  <si>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</si>
  <si>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</si>
  <si>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</si>
  <si>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</si>
  <si>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</si>
  <si>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</si>
  <si>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</si>
  <si>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</si>
  <si>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</si>
  <si>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</si>
  <si>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</si>
  <si>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</si>
  <si>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</si>
  <si>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</si>
  <si>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</si>
  <si>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</si>
  <si>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</si>
  <si>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</si>
  <si>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</si>
  <si>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</si>
  <si>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</si>
  <si>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</si>
  <si>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</si>
  <si>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</si>
  <si>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</si>
  <si>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</si>
  <si>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</si>
  <si>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</si>
  <si>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</si>
  <si>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</si>
  <si>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</si>
  <si>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</si>
  <si>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</si>
  <si>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</si>
  <si>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</si>
  <si>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</si>
  <si>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</si>
  <si>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</si>
  <si>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</si>
  <si>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</si>
  <si>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</si>
  <si>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</si>
  <si>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</si>
  <si>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</si>
  <si>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</si>
  <si>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</si>
  <si>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</si>
  <si>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</si>
  <si>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</si>
  <si>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</si>
  <si>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</si>
  <si>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</si>
  <si>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</si>
  <si>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</si>
  <si>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</si>
  <si>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</si>
  <si>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</si>
  <si>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</si>
  <si>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</si>
  <si>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</si>
  <si>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</si>
  <si>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</si>
  <si>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</si>
  <si>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</si>
  <si>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</si>
  <si>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</si>
  <si>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</si>
  <si>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</si>
  <si>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</si>
  <si>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</si>
  <si>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</si>
  <si>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</si>
  <si>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</si>
  <si>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</si>
  <si>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</si>
  <si>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</si>
  <si>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</si>
  <si>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</si>
  <si>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</si>
  <si>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</si>
  <si>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</si>
  <si>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</si>
  <si>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</si>
  <si>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</si>
  <si>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</si>
  <si>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</si>
  <si>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</si>
  <si>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</si>
  <si>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</si>
  <si>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</si>
  <si>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</si>
  <si>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</si>
  <si>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</si>
  <si>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</si>
  <si>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</si>
  <si>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</si>
  <si>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</si>
  <si>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</si>
  <si>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</si>
  <si>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</si>
  <si>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</si>
  <si>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</si>
  <si>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</si>
  <si>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</si>
  <si>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</si>
  <si>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</si>
  <si>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</si>
  <si>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</si>
  <si>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</si>
  <si>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</si>
  <si>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</si>
  <si>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</si>
  <si>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</si>
  <si>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</si>
  <si>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</si>
  <si>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</si>
  <si>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</si>
  <si>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</si>
  <si>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</si>
  <si>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</si>
  <si>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</si>
  <si>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</si>
  <si>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</si>
  <si>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</si>
  <si>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</si>
  <si>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</si>
  <si>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</si>
  <si>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</si>
  <si>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</si>
  <si>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</si>
  <si>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</si>
  <si>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</si>
  <si>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</si>
  <si>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</si>
  <si>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</si>
  <si>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</si>
  <si>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</si>
  <si>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</si>
  <si>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</si>
  <si>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</si>
  <si>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</si>
  <si>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</si>
  <si>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</si>
  <si>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</si>
  <si>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</si>
  <si>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</si>
  <si>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</si>
  <si>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</si>
  <si>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</si>
  <si>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</si>
  <si>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</si>
  <si>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</si>
  <si>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</si>
  <si>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</si>
  <si>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</si>
  <si>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</si>
  <si>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</si>
  <si>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</si>
  <si>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</si>
  <si>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</si>
  <si>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</si>
  <si>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</si>
  <si>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</si>
  <si>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</si>
  <si>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</si>
  <si>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</si>
  <si>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</si>
  <si>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</si>
  <si>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</si>
  <si>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</si>
  <si>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</si>
  <si>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</si>
  <si>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</si>
  <si>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</si>
  <si>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</si>
  <si>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</si>
  <si>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</si>
  <si>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</si>
  <si>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</si>
  <si>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</si>
  <si>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</si>
  <si>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</si>
  <si>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</si>
  <si>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</si>
  <si>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</si>
  <si>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</si>
  <si>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</si>
  <si>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</si>
  <si>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</si>
  <si>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</si>
  <si>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</si>
  <si>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</si>
  <si>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</si>
  <si>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</si>
  <si>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</si>
  <si>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</si>
  <si>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</si>
  <si>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</si>
  <si>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</si>
  <si>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</si>
  <si>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</si>
  <si>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</si>
  <si>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</si>
  <si>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</si>
  <si>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</si>
  <si>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</si>
  <si>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</si>
  <si>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</si>
  <si>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</si>
  <si>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</si>
  <si>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</si>
  <si>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</si>
  <si>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</si>
  <si>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</si>
  <si>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</si>
  <si>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</si>
  <si>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</si>
  <si>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</si>
  <si>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</si>
  <si>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</si>
  <si>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</si>
  <si>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</si>
  <si>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</si>
  <si>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</si>
  <si>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</si>
  <si>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</si>
  <si>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</si>
  <si>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</si>
  <si>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</si>
  <si>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</si>
  <si>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</si>
  <si>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</si>
  <si>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</si>
  <si>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</si>
  <si>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</si>
  <si>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</si>
  <si>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</si>
  <si>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</si>
  <si>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</si>
  <si>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</si>
  <si>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</si>
  <si>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</si>
  <si>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</si>
  <si>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</si>
  <si>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</si>
  <si>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</si>
  <si>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</si>
  <si>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</si>
  <si>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</si>
  <si>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</si>
  <si>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</si>
  <si>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</si>
  <si>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</si>
  <si>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</si>
  <si>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</si>
  <si>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</si>
  <si>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</si>
  <si>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</si>
  <si>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</si>
  <si>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</si>
  <si>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</si>
  <si>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</si>
  <si>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</si>
  <si>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</si>
  <si>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</si>
  <si>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</si>
  <si>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</si>
  <si>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</si>
  <si>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</si>
  <si>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</si>
  <si>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</si>
  <si>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</si>
  <si>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</si>
  <si>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</si>
  <si>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</si>
  <si>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</si>
  <si>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</si>
  <si>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</si>
  <si>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</si>
  <si>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</si>
  <si>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</si>
  <si>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</si>
  <si>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</si>
  <si>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</si>
  <si>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</si>
  <si>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</si>
  <si>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</si>
  <si>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</si>
  <si>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</si>
  <si>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</si>
  <si>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</si>
  <si>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</si>
  <si>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</si>
  <si>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</si>
  <si>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</si>
  <si>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</si>
  <si>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</si>
  <si>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</si>
  <si>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</si>
  <si>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</si>
  <si>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</si>
  <si>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</si>
  <si>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</si>
  <si>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</si>
  <si>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</si>
  <si>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</si>
  <si>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</si>
  <si>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</si>
  <si>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</si>
  <si>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</si>
  <si>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</si>
  <si>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</si>
  <si>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</si>
  <si>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</si>
  <si>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</si>
  <si>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</si>
  <si>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</si>
  <si>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</si>
  <si>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</si>
  <si>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</si>
  <si>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</si>
  <si>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</si>
  <si>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</si>
  <si>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</si>
  <si>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</si>
  <si>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</si>
  <si>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</si>
  <si>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</si>
  <si>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</si>
  <si>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</si>
  <si>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</si>
  <si>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</si>
  <si>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</si>
  <si>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</si>
  <si>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</si>
  <si>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</si>
  <si>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</si>
  <si>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</si>
  <si>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</si>
  <si>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</si>
  <si>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</si>
  <si>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</si>
  <si>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</si>
  <si>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</si>
  <si>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</si>
  <si>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</si>
  <si>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</si>
  <si>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</si>
  <si>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</si>
  <si>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</si>
  <si>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</si>
  <si>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</si>
  <si>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</si>
  <si>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</si>
  <si>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</si>
  <si>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</si>
  <si>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</si>
  <si>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</si>
  <si>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</si>
  <si>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</si>
  <si>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</si>
  <si>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</si>
  <si>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</si>
  <si>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</si>
  <si>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</si>
  <si>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</si>
  <si>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</si>
  <si>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</si>
  <si>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</si>
  <si>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</si>
  <si>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</si>
  <si>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</si>
  <si>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</si>
  <si>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</si>
  <si>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</si>
  <si>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</si>
  <si>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</si>
  <si>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</si>
  <si>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</si>
  <si>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</si>
  <si>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</si>
  <si>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</si>
  <si>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</si>
  <si>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</si>
  <si>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</si>
  <si>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</si>
  <si>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</si>
  <si>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</si>
  <si>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</si>
  <si>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</si>
  <si>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</si>
  <si>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</si>
  <si>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</si>
  <si>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</si>
  <si>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</si>
  <si>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</si>
  <si>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</si>
  <si>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</si>
  <si>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</si>
  <si>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</si>
  <si>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</si>
  <si>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</si>
  <si>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</si>
  <si>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</si>
  <si>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</si>
  <si>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</si>
  <si>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</si>
  <si>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</si>
  <si>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</si>
  <si>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</si>
  <si>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</si>
  <si>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</si>
  <si>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</si>
  <si>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</si>
  <si>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</si>
  <si>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</si>
  <si>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</si>
  <si>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</si>
  <si>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</si>
  <si>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</si>
  <si>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</si>
  <si>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</si>
  <si>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</si>
  <si>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</si>
  <si>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</si>
  <si>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</si>
  <si>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</si>
  <si>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</si>
  <si>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</si>
  <si>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</si>
  <si>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</si>
  <si>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</si>
  <si>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</si>
  <si>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</si>
  <si>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</si>
  <si>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</si>
  <si>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</si>
  <si>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</si>
  <si>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</si>
  <si>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</si>
  <si>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</si>
  <si>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</si>
  <si>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</si>
  <si>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</si>
  <si>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</si>
  <si>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</si>
  <si>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</si>
  <si>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</si>
  <si>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</si>
  <si>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</si>
  <si>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</si>
  <si>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</si>
  <si>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</si>
  <si>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</si>
  <si>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</si>
  <si>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</si>
  <si>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</si>
  <si>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</si>
  <si>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</si>
  <si>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</si>
  <si>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</si>
  <si>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</si>
  <si>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</si>
  <si>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</si>
  <si>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</si>
  <si>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</si>
  <si>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</si>
  <si>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</si>
  <si>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</si>
  <si>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</si>
  <si>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</si>
  <si>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</si>
  <si>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</si>
  <si>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</si>
  <si>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</si>
  <si>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</si>
  <si>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</si>
  <si>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</si>
  <si>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</si>
  <si>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</si>
  <si>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</si>
  <si>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</si>
  <si>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</si>
  <si>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</si>
  <si>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</si>
  <si>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</si>
  <si>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</si>
  <si>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</si>
  <si>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</si>
  <si>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</si>
  <si>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</si>
  <si>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</si>
  <si>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</si>
  <si>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</si>
  <si>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</si>
  <si>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</si>
  <si>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</si>
  <si>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</si>
  <si>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</si>
  <si>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</si>
  <si>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</si>
  <si>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</si>
  <si>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</si>
  <si>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</si>
  <si>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</si>
  <si>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</si>
  <si>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</si>
  <si>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</si>
  <si>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</si>
  <si>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</si>
  <si>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</si>
  <si>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</si>
  <si>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</si>
  <si>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</si>
  <si>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</si>
  <si>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</si>
  <si>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</si>
  <si>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</si>
  <si>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</si>
  <si>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</si>
  <si>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</si>
  <si>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</si>
  <si>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</si>
  <si>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</si>
  <si>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</si>
  <si>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</si>
  <si>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</si>
  <si>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</si>
  <si>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</si>
  <si>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</si>
  <si>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</si>
  <si>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</si>
  <si>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</si>
  <si>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</si>
  <si>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</si>
  <si>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</si>
  <si>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</si>
  <si>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</si>
  <si>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</si>
  <si>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</si>
  <si>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</si>
  <si>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</si>
  <si>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</si>
  <si>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</si>
  <si>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</si>
  <si>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</si>
  <si>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</si>
  <si>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</si>
  <si>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</si>
  <si>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</si>
  <si>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</si>
  <si>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</si>
  <si>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</si>
  <si>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</si>
  <si>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</si>
  <si>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</si>
  <si>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</si>
  <si>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</si>
  <si>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</si>
  <si>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</si>
  <si>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</si>
  <si>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</si>
  <si>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</si>
  <si>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</si>
  <si>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</si>
  <si>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</si>
  <si>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</si>
  <si>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</si>
  <si>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</si>
  <si>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</si>
  <si>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</si>
  <si>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</si>
  <si>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</si>
  <si>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</si>
  <si>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</si>
  <si>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</si>
  <si>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</si>
  <si>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</si>
  <si>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</si>
  <si>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</si>
  <si>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</si>
  <si>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</si>
  <si>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</si>
  <si>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</si>
  <si>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</si>
  <si>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</si>
  <si>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</si>
  <si>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</si>
  <si>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</si>
  <si>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</si>
  <si>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</si>
  <si>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</si>
  <si>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</si>
  <si>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</si>
  <si>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</si>
  <si>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</si>
  <si>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</si>
  <si>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</si>
  <si>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</si>
  <si>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</si>
  <si>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</si>
  <si>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</si>
  <si>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</si>
  <si>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</si>
  <si>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</si>
  <si>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</si>
  <si>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</si>
  <si>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</si>
  <si>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</si>
  <si>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</si>
  <si>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</si>
  <si>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</si>
  <si>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</si>
  <si>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</si>
  <si>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</si>
  <si>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</si>
  <si>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</si>
  <si>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</si>
  <si>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</si>
  <si>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</si>
  <si>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</si>
  <si>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</si>
  <si>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</si>
  <si>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</si>
  <si>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</si>
  <si>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</si>
  <si>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</si>
  <si>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</si>
  <si>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</si>
  <si>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</si>
  <si>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</si>
  <si>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</si>
  <si>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</si>
  <si>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</si>
  <si>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</si>
  <si>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</si>
  <si>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</si>
  <si>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</si>
  <si>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</si>
  <si>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</si>
  <si>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</si>
  <si>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</si>
  <si>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</si>
  <si>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</si>
  <si>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</si>
  <si>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</si>
  <si>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</si>
  <si>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</si>
  <si>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</si>
  <si>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</si>
  <si>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</si>
  <si>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</si>
  <si>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</si>
  <si>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</si>
  <si>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</si>
  <si>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</si>
  <si>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</si>
  <si>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</si>
  <si>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</si>
  <si>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</si>
  <si>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</si>
  <si>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</si>
  <si>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</si>
  <si>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</si>
  <si>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</si>
  <si>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</si>
  <si>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</si>
  <si>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</si>
  <si>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</si>
  <si>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</si>
  <si>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</si>
  <si>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</si>
  <si>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</si>
  <si>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</si>
  <si>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</si>
  <si>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</si>
  <si>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</si>
  <si>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</si>
  <si>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</si>
  <si>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</si>
  <si>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</si>
  <si>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</si>
  <si>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</si>
  <si>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</si>
  <si>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</si>
  <si>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</si>
  <si>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</si>
  <si>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</si>
  <si>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</si>
  <si>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</si>
  <si>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</si>
  <si>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</si>
  <si>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</si>
  <si>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</si>
  <si>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</si>
  <si>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</si>
  <si>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</si>
  <si>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</si>
  <si>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</si>
  <si>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</si>
  <si>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</si>
  <si>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</si>
  <si>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</si>
  <si>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</si>
  <si>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</si>
  <si>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</si>
  <si>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</si>
  <si>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</si>
  <si>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</si>
  <si>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</si>
  <si>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</si>
  <si>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</si>
  <si>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</si>
  <si>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</si>
  <si>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</si>
  <si>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</si>
  <si>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</si>
  <si>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</si>
  <si>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</si>
  <si>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</si>
  <si>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</si>
  <si>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</si>
  <si>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</si>
  <si>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</si>
  <si>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</si>
  <si>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</si>
  <si>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</si>
  <si>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</si>
  <si>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</si>
  <si>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</si>
  <si>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</si>
  <si>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</si>
  <si>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</si>
  <si>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</si>
  <si>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</si>
  <si>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</si>
  <si>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</si>
  <si>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</si>
  <si>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</si>
  <si>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</si>
  <si>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</si>
  <si>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</si>
  <si>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</si>
  <si>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</si>
  <si>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</si>
  <si>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</si>
  <si>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</si>
  <si>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</si>
  <si>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</si>
  <si>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</si>
  <si>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</si>
  <si>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</si>
  <si>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</si>
  <si>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</si>
  <si>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</si>
  <si>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</si>
  <si>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</si>
  <si>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</si>
  <si>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</si>
  <si>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</si>
  <si>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</si>
  <si>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</si>
  <si>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</si>
  <si>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</si>
  <si>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</si>
  <si>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</si>
  <si>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</si>
  <si>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</si>
  <si>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</si>
  <si>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</si>
  <si>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</si>
  <si>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</si>
  <si>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</si>
  <si>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</si>
  <si>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</si>
  <si>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</si>
  <si>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</si>
  <si>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</si>
  <si>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</si>
  <si>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</si>
  <si>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</si>
  <si>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</si>
  <si>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</si>
  <si>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</si>
  <si>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</si>
  <si>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</si>
  <si>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</si>
  <si>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</si>
  <si>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</si>
  <si>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</si>
  <si>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</si>
  <si>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</si>
  <si>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</si>
  <si>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</si>
  <si>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</si>
  <si>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</si>
  <si>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</si>
  <si>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</si>
  <si>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</si>
  <si>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</si>
  <si>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</si>
  <si>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</si>
  <si>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</si>
  <si>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</si>
  <si>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</si>
  <si>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</si>
  <si>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</si>
  <si>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</si>
  <si>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</si>
  <si>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</si>
  <si>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</si>
  <si>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</si>
  <si>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</si>
  <si>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</si>
  <si>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</si>
  <si>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</si>
  <si>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</si>
  <si>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</si>
  <si>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</si>
  <si>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</si>
  <si>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</si>
  <si>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</si>
  <si>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</si>
  <si>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</si>
  <si>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</si>
  <si>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</si>
  <si>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</si>
  <si>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</si>
  <si>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</si>
  <si>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</si>
  <si>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</si>
  <si>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</si>
  <si>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</si>
  <si>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</si>
  <si>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</si>
  <si>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</si>
  <si>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</si>
  <si>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</si>
  <si>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</si>
  <si>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</si>
  <si>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</si>
  <si>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</si>
  <si>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</si>
  <si>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</si>
  <si>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</si>
  <si>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</si>
  <si>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</si>
  <si>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</si>
  <si>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</si>
  <si>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</si>
  <si>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</si>
  <si>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</si>
  <si>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</si>
  <si>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</si>
  <si>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</si>
  <si>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</si>
  <si>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</si>
  <si>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</si>
  <si>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</si>
  <si>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</si>
  <si>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</si>
  <si>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</si>
  <si>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</si>
  <si>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</si>
  <si>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</si>
  <si>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</si>
  <si>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</si>
  <si>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</si>
  <si>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</si>
  <si>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</si>
  <si>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</si>
  <si>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</si>
  <si>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</si>
  <si>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</si>
  <si>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</si>
  <si>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</si>
  <si>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</si>
  <si>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</si>
  <si>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</si>
  <si>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</si>
  <si>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</si>
  <si>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</si>
  <si>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</si>
  <si>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</si>
  <si>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</si>
  <si>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</si>
  <si>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</si>
  <si>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</si>
  <si>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</si>
  <si>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</si>
  <si>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</si>
  <si>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</si>
  <si>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</si>
  <si>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</si>
  <si>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</si>
  <si>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</si>
  <si>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</si>
  <si>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</si>
  <si>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</si>
  <si>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</si>
  <si>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</si>
  <si>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</si>
  <si>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</si>
  <si>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</si>
  <si>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</si>
  <si>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</si>
  <si>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</si>
  <si>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</si>
  <si>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</si>
  <si>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</si>
  <si>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</si>
  <si>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</si>
  <si>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</si>
  <si>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</si>
  <si>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</si>
  <si>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</si>
  <si>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</si>
  <si>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</si>
  <si>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</si>
  <si>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</si>
  <si>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</si>
  <si>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</si>
  <si>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</si>
  <si>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</si>
  <si>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</si>
  <si>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</si>
  <si>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</si>
  <si>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</si>
  <si>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</si>
  <si>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</si>
  <si>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</si>
  <si>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</si>
  <si>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</si>
  <si>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</si>
  <si>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</si>
  <si>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</si>
  <si>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</si>
  <si>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</si>
  <si>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</si>
  <si>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</si>
  <si>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</si>
  <si>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</si>
  <si>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</si>
  <si>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</si>
  <si>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</si>
  <si>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</si>
  <si>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</si>
  <si>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</si>
  <si>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</si>
  <si>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</si>
  <si>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</si>
  <si>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</si>
  <si>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</si>
  <si>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</si>
  <si>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</si>
  <si>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</si>
  <si>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</si>
  <si>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</si>
  <si>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</si>
  <si>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</si>
  <si>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</si>
  <si>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</si>
  <si>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</si>
  <si>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</si>
  <si>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</si>
  <si>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</si>
  <si>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</si>
  <si>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</si>
  <si>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</si>
  <si>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</si>
  <si>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</si>
  <si>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</si>
  <si>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</si>
  <si>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</si>
  <si>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</si>
  <si>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</si>
  <si>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</si>
  <si>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</si>
  <si>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</si>
  <si>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</si>
  <si>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</si>
  <si>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</si>
  <si>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</si>
  <si>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</si>
  <si>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</si>
  <si>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</si>
  <si>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</si>
  <si>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</si>
  <si>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</si>
  <si>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</si>
  <si>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</si>
  <si>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</si>
  <si>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</si>
  <si>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</si>
  <si>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</si>
  <si>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</si>
  <si>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</si>
  <si>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</si>
  <si>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</si>
  <si>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</si>
  <si>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</si>
  <si>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</si>
  <si>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</si>
  <si>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</si>
  <si>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</si>
  <si>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</si>
  <si>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</si>
  <si>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</si>
  <si>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</si>
  <si>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</si>
  <si>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</si>
  <si>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</si>
  <si>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</si>
  <si>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</si>
  <si>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</si>
  <si>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</si>
  <si>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</si>
  <si>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</si>
  <si>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</si>
  <si>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</si>
  <si>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</si>
  <si>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</si>
  <si>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</si>
  <si>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</si>
  <si>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</si>
  <si>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</si>
  <si>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</si>
  <si>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</si>
  <si>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</si>
  <si>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</si>
  <si>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</si>
  <si>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</si>
  <si>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</si>
  <si>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</si>
  <si>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</si>
  <si>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</si>
  <si>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</si>
  <si>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</si>
  <si>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</si>
  <si>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</si>
  <si>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</si>
  <si>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</si>
  <si>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</si>
  <si>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</si>
  <si>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</si>
  <si>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</si>
  <si>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</si>
  <si>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</si>
  <si>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</si>
  <si>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</si>
  <si>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</si>
  <si>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</si>
  <si>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</si>
  <si>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</si>
  <si>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</si>
  <si>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</si>
  <si>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</si>
  <si>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</si>
  <si>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</si>
  <si>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</si>
  <si>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</si>
  <si>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</si>
  <si>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</si>
  <si>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</si>
  <si>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</si>
  <si>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</si>
  <si>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</si>
  <si>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</si>
  <si>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</si>
  <si>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</si>
  <si>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</si>
  <si>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</si>
  <si>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</si>
  <si>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</si>
  <si>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</si>
  <si>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</si>
  <si>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</si>
  <si>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</si>
  <si>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</si>
  <si>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</si>
  <si>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</si>
  <si>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</si>
  <si>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</si>
  <si>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</si>
  <si>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</si>
  <si>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</si>
  <si>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</si>
  <si>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</si>
  <si>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</si>
  <si>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</si>
  <si>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</si>
  <si>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</si>
  <si>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</si>
  <si>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</si>
  <si>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</si>
  <si>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</si>
  <si>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</si>
  <si>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</si>
  <si>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</si>
  <si>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</si>
  <si>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</si>
  <si>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</si>
  <si>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</si>
  <si>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</si>
  <si>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</si>
  <si>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</si>
  <si>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</si>
  <si>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</si>
  <si>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</si>
  <si>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</si>
  <si>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</si>
  <si>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</si>
  <si>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</si>
  <si>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</si>
  <si>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</si>
  <si>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</si>
  <si>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</si>
  <si>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</si>
  <si>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</si>
  <si>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</si>
  <si>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</si>
  <si>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</si>
  <si>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</si>
  <si>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</si>
  <si>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</si>
  <si>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</si>
  <si>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</si>
  <si>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</si>
  <si>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</si>
  <si>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</si>
  <si>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</si>
  <si>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</si>
  <si>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</si>
  <si>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</si>
  <si>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</si>
  <si>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</si>
  <si>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</si>
  <si>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</si>
  <si>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</si>
  <si>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</si>
  <si>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</si>
  <si>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</si>
  <si>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</si>
  <si>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</si>
  <si>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</si>
  <si>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</si>
  <si>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</si>
  <si>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</si>
  <si>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</si>
  <si>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</si>
  <si>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</si>
  <si>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</si>
  <si>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</si>
  <si>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</si>
  <si>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</si>
  <si>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</si>
  <si>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</si>
  <si>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</si>
  <si>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</si>
  <si>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</si>
  <si>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</si>
  <si>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</si>
  <si>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</si>
  <si>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</si>
  <si>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</si>
  <si>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</si>
  <si>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</si>
  <si>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</si>
  <si>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</si>
  <si>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</si>
  <si>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</si>
  <si>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</si>
  <si>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</si>
  <si>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</si>
  <si>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</si>
  <si>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</si>
  <si>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</si>
  <si>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</si>
  <si>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</si>
  <si>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</si>
  <si>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</si>
  <si>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</si>
  <si>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</si>
  <si>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</si>
  <si>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</si>
  <si>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</si>
  <si>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</si>
  <si>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</si>
  <si>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</si>
  <si>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</si>
  <si>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</si>
  <si>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</si>
  <si>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</si>
  <si>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</si>
  <si>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</si>
  <si>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</si>
  <si>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</si>
  <si>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</si>
  <si>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</si>
  <si>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</si>
  <si>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</si>
  <si>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</si>
  <si>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</si>
  <si>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</si>
  <si>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</si>
  <si>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</si>
  <si>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</si>
  <si>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</si>
  <si>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</si>
  <si>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</si>
  <si>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</si>
  <si>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</si>
  <si>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</si>
  <si>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</si>
  <si>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</si>
  <si>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</si>
  <si>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</si>
  <si>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</si>
  <si>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</si>
  <si>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</si>
  <si>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</si>
  <si>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</si>
  <si>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</si>
  <si>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</si>
  <si>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</si>
  <si>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</si>
  <si>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</si>
  <si>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</si>
  <si>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</si>
  <si>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</si>
  <si>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</si>
  <si>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</si>
  <si>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</si>
  <si>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</si>
  <si>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</si>
  <si>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</si>
  <si>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</si>
  <si>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</si>
  <si>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</si>
  <si>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</si>
  <si>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</si>
  <si>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</si>
  <si>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</si>
  <si>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</si>
  <si>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</si>
  <si>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</si>
  <si>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</si>
  <si>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</si>
  <si>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</si>
  <si>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</si>
  <si>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</si>
  <si>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</si>
  <si>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</si>
  <si>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</si>
  <si>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</si>
  <si>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</si>
  <si>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</si>
  <si>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</si>
  <si>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</si>
  <si>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</si>
  <si>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</si>
  <si>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</si>
  <si>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</si>
  <si>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</si>
  <si>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</si>
  <si>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</si>
  <si>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</si>
  <si>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</si>
  <si>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</si>
  <si>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</si>
  <si>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</si>
  <si>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</si>
  <si>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</si>
  <si>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</si>
  <si>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</si>
  <si>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</si>
  <si>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</si>
  <si>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</si>
  <si>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</si>
  <si>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</si>
  <si>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</si>
  <si>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</si>
  <si>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</si>
  <si>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</si>
  <si>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</si>
  <si>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</si>
  <si>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</si>
  <si>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</si>
  <si>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</si>
  <si>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</si>
  <si>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</si>
  <si>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</si>
  <si>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</si>
  <si>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</si>
  <si>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</si>
  <si>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</si>
  <si>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</si>
  <si>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</si>
  <si>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</si>
  <si>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</si>
  <si>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</si>
  <si>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</si>
  <si>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</si>
  <si>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</si>
  <si>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</si>
  <si>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</si>
  <si>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</si>
  <si>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</si>
  <si>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</si>
  <si>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</si>
  <si>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</si>
  <si>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</si>
  <si>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</si>
  <si>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</si>
  <si>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</si>
  <si>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</si>
  <si>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</si>
  <si>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</si>
  <si>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</si>
  <si>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</si>
  <si>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</si>
  <si>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</si>
  <si>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</si>
  <si>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</si>
  <si>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</si>
  <si>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</si>
  <si>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</si>
  <si>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</si>
  <si>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</si>
  <si>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</si>
  <si>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</si>
  <si>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</si>
  <si>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</si>
  <si>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</si>
  <si>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</si>
  <si>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</si>
  <si>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</si>
  <si>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</si>
  <si>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</si>
  <si>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</si>
  <si>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</si>
  <si>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</si>
  <si>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</si>
  <si>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</si>
  <si>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</si>
  <si>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</si>
  <si>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</si>
  <si>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</si>
  <si>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</si>
  <si>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</si>
  <si>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</si>
  <si>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</si>
  <si>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</si>
  <si>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</si>
  <si>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</si>
  <si>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</si>
  <si>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</si>
  <si>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</si>
  <si>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</si>
  <si>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</si>
  <si>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</si>
  <si>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</si>
  <si>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</si>
  <si>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</si>
  <si>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</si>
  <si>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</si>
  <si>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</si>
  <si>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</si>
  <si>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</si>
  <si>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</si>
  <si>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</si>
  <si>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</si>
  <si>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</si>
  <si>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</si>
  <si>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</si>
  <si>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</si>
  <si>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</si>
  <si>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</si>
  <si>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</si>
  <si>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</si>
  <si>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</si>
  <si>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</si>
  <si>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</si>
  <si>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</si>
  <si>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</si>
  <si>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</si>
  <si>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</si>
  <si>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</si>
  <si>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</si>
  <si>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</si>
  <si>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</si>
  <si>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</si>
  <si>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</si>
  <si>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</si>
  <si>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</si>
  <si>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</si>
  <si>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</si>
  <si>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</si>
  <si>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</si>
  <si>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</si>
  <si>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</si>
  <si>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</si>
  <si>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</si>
  <si>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</si>
  <si>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</si>
  <si>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</si>
  <si>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</si>
  <si>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</si>
  <si>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</si>
  <si>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</si>
  <si>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</si>
  <si>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</si>
  <si>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</si>
  <si>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</si>
  <si>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</si>
  <si>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</si>
  <si>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</si>
  <si>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</si>
  <si>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</si>
  <si>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</si>
  <si>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</si>
  <si>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</si>
  <si>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</si>
  <si>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</si>
  <si>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</si>
  <si>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</si>
  <si>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</si>
  <si>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</si>
  <si>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</si>
  <si>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</si>
  <si>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</si>
  <si>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</si>
  <si>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</si>
  <si>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</si>
  <si>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</si>
  <si>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</si>
  <si>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</si>
  <si>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</si>
  <si>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</si>
  <si>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</si>
  <si>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</si>
  <si>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</si>
  <si>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</si>
  <si>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</si>
  <si>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</si>
  <si>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</si>
  <si>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</si>
  <si>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</si>
  <si>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</si>
  <si>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</si>
  <si>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</si>
  <si>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</si>
  <si>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</si>
  <si>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</si>
  <si>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</si>
  <si>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</si>
  <si>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</si>
  <si>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</si>
  <si>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</si>
  <si>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</si>
  <si>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</si>
  <si>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</si>
  <si>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</si>
  <si>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</si>
  <si>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</si>
  <si>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</si>
  <si>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</si>
  <si>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</si>
  <si>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</si>
  <si>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</si>
  <si>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</si>
  <si>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</si>
  <si>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</si>
  <si>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</si>
  <si>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</si>
  <si>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</si>
  <si>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</si>
  <si>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</si>
  <si>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</si>
  <si>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</si>
  <si>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</si>
  <si>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</si>
  <si>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</si>
  <si>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</si>
  <si>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</si>
  <si>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</si>
  <si>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</si>
  <si>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</si>
  <si>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</si>
  <si>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</si>
  <si>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</si>
  <si>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</si>
  <si>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</si>
  <si>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</si>
  <si>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</si>
  <si>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</si>
  <si>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</si>
  <si>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</si>
  <si>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</si>
  <si>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</si>
  <si>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</si>
  <si>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</si>
  <si>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</si>
  <si>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</si>
  <si>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</si>
  <si>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</si>
  <si>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</si>
  <si>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</si>
  <si>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</si>
  <si>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</si>
  <si>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</si>
  <si>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</si>
  <si>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</si>
  <si>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</si>
  <si>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</si>
  <si>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</si>
  <si>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</si>
  <si>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</si>
  <si>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</si>
  <si>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</si>
  <si>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</si>
  <si>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</si>
  <si>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</si>
  <si>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</si>
  <si>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</si>
  <si>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</si>
  <si>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</si>
  <si>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</si>
  <si>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</si>
  <si>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</si>
  <si>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</si>
  <si>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</si>
  <si>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</si>
  <si>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</si>
  <si>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</si>
  <si>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</si>
  <si>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</si>
  <si>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</si>
  <si>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</si>
  <si>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</si>
  <si>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</si>
  <si>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</si>
  <si>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</si>
  <si>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</si>
  <si>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</si>
  <si>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</si>
  <si>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</si>
  <si>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</si>
  <si>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</si>
  <si>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</si>
  <si>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</si>
  <si>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</si>
  <si>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</si>
  <si>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</si>
  <si>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</si>
  <si>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</si>
  <si>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</si>
  <si>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</si>
  <si>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</si>
  <si>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</si>
  <si>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</si>
  <si>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</si>
  <si>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</si>
  <si>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</si>
  <si>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</si>
  <si>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</si>
  <si>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</si>
  <si>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</si>
  <si>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</si>
  <si>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</si>
  <si>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</si>
  <si>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</si>
  <si>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</si>
  <si>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</si>
  <si>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</si>
  <si>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</si>
  <si>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</si>
  <si>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</si>
  <si>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</si>
  <si>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</si>
  <si>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</si>
  <si>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</si>
  <si>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</si>
  <si>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</si>
  <si>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</si>
  <si>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</si>
  <si>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</si>
  <si>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</si>
  <si>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</si>
  <si>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</si>
  <si>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</si>
  <si>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</si>
  <si>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</si>
  <si>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</si>
  <si>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</si>
  <si>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</si>
  <si>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</si>
  <si>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</si>
  <si>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</si>
  <si>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</si>
  <si>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</si>
  <si>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</si>
  <si>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</si>
  <si>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</si>
  <si>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</si>
  <si>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</si>
  <si>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</si>
  <si>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</si>
  <si>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</si>
  <si>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</si>
  <si>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</si>
  <si>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</si>
  <si>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</si>
  <si>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</si>
  <si>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</si>
  <si>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</si>
  <si>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</si>
  <si>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</si>
  <si>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</si>
  <si>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</si>
  <si>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</si>
  <si>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</si>
  <si>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</si>
  <si>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</si>
  <si>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</si>
  <si>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</si>
  <si>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</si>
  <si>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</si>
  <si>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</si>
  <si>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</si>
  <si>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</si>
  <si>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</si>
  <si>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</si>
  <si>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</si>
  <si>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</si>
  <si>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</si>
  <si>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</si>
  <si>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</si>
  <si>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</si>
  <si>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</si>
  <si>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</si>
  <si>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</si>
  <si>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</si>
  <si>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</si>
  <si>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</si>
  <si>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</si>
  <si>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</si>
  <si>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</si>
  <si>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</si>
  <si>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</si>
  <si>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</si>
  <si>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</si>
  <si>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</si>
  <si>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</si>
  <si>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</si>
  <si>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</si>
  <si>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</si>
  <si>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</si>
  <si>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</si>
  <si>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</si>
  <si>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</si>
  <si>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</si>
  <si>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</si>
  <si>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</si>
  <si>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</si>
  <si>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</si>
  <si>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</si>
  <si>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</si>
  <si>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</si>
  <si>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</si>
  <si>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</si>
  <si>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</si>
  <si>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</si>
  <si>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</si>
  <si>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</si>
  <si>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</si>
  <si>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</si>
  <si>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</si>
  <si>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</si>
  <si>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</si>
  <si>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</si>
  <si>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</si>
  <si>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</si>
  <si>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</si>
  <si>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</si>
  <si>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</si>
  <si>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</si>
  <si>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</si>
  <si>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</si>
  <si>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</si>
  <si>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</si>
  <si>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</si>
  <si>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</si>
  <si>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</si>
  <si>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</si>
  <si>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</si>
  <si>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</si>
  <si>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</si>
  <si>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</si>
  <si>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</si>
  <si>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</si>
  <si>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</si>
  <si>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</si>
  <si>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</si>
  <si>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</si>
  <si>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</si>
  <si>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</si>
  <si>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</si>
  <si>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</si>
  <si>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</si>
  <si>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</si>
  <si>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</si>
  <si>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</si>
  <si>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</si>
  <si>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</si>
  <si>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</si>
  <si>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</si>
  <si>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</si>
  <si>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</si>
  <si>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</si>
  <si>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</si>
  <si>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</si>
  <si>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</si>
  <si>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</si>
  <si>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</si>
  <si>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</si>
  <si>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</si>
  <si>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</si>
  <si>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</si>
  <si>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</si>
  <si>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</si>
  <si>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</si>
  <si>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</si>
  <si>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</si>
  <si>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</si>
  <si>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</si>
  <si>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</si>
  <si>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</si>
  <si>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</si>
  <si>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</si>
  <si>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</si>
  <si>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</si>
  <si>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</si>
  <si>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</si>
  <si>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</si>
  <si>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</si>
  <si>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</si>
  <si>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</si>
  <si>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</si>
  <si>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</si>
  <si>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</si>
  <si>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</si>
  <si>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</si>
  <si>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</si>
  <si>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</si>
  <si>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</si>
  <si>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</si>
  <si>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</si>
  <si>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</si>
  <si>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</si>
  <si>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</si>
  <si>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</si>
  <si>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</si>
  <si>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</si>
  <si>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</si>
  <si>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</si>
  <si>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</si>
  <si>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</si>
  <si>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</si>
  <si>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</si>
  <si>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</si>
  <si>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</si>
  <si>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</si>
  <si>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</si>
  <si>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</si>
  <si>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</si>
  <si>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</si>
  <si>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</si>
  <si>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</si>
  <si>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</si>
  <si>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</si>
  <si>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</si>
  <si>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</si>
  <si>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</si>
  <si>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</si>
  <si>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</si>
  <si>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</si>
  <si>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</si>
  <si>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</si>
  <si>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</si>
  <si>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</si>
  <si>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</si>
  <si>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</si>
  <si>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</si>
  <si>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</si>
  <si>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</si>
  <si>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</si>
  <si>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</si>
  <si>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</si>
  <si>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</si>
  <si>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</si>
  <si>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</si>
  <si>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</si>
  <si>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</si>
  <si>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</si>
  <si>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</si>
  <si>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</si>
  <si>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</si>
  <si>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</si>
  <si>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</si>
  <si>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</si>
  <si>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</si>
  <si>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</si>
  <si>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</si>
  <si>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</si>
  <si>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</si>
  <si>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</si>
  <si>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</si>
  <si>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</si>
  <si>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</si>
  <si>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</si>
  <si>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</si>
  <si>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</si>
  <si>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</si>
  <si>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</si>
  <si>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</si>
  <si>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</si>
  <si>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</si>
  <si>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</si>
  <si>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</si>
  <si>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</si>
  <si>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</si>
  <si>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</si>
  <si>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</si>
  <si>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</si>
  <si>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</si>
  <si>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</si>
  <si>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</si>
  <si>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</si>
  <si>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</si>
  <si>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</si>
  <si>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</si>
  <si>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</si>
  <si>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</si>
  <si>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</si>
  <si>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</si>
  <si>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</si>
  <si>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</si>
  <si>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</si>
  <si>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</si>
  <si>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</si>
  <si>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</si>
  <si>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</si>
  <si>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</si>
  <si>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</si>
  <si>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</si>
  <si>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</si>
  <si>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</si>
  <si>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</si>
  <si>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</si>
  <si>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</si>
  <si>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</si>
  <si>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</si>
  <si>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</si>
  <si>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</si>
  <si>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</si>
  <si>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</si>
  <si>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</si>
  <si>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</si>
  <si>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</si>
  <si>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</si>
  <si>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</si>
  <si>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</si>
  <si>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</si>
  <si>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</si>
  <si>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</si>
  <si>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</si>
  <si>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</si>
  <si>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</si>
  <si>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</si>
  <si>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</si>
  <si>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</si>
  <si>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</si>
  <si>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</si>
  <si>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</si>
  <si>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</si>
  <si>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</si>
  <si>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</si>
  <si>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</si>
  <si>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</si>
  <si>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</si>
  <si>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</si>
  <si>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</si>
  <si>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</si>
  <si>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</si>
  <si>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</si>
  <si>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</si>
  <si>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</si>
  <si>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</si>
  <si>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</si>
  <si>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</si>
  <si>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</si>
  <si>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</si>
  <si>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</si>
  <si>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</si>
  <si>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</si>
  <si>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</si>
  <si>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</si>
  <si>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</si>
  <si>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</si>
  <si>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</si>
  <si>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</si>
  <si>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</si>
  <si>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</si>
  <si>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</si>
  <si>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</si>
  <si>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</si>
  <si>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</si>
  <si>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</si>
  <si>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</si>
  <si>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</si>
  <si>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</si>
  <si>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</si>
  <si>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</si>
  <si>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</si>
  <si>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</si>
  <si>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</si>
  <si>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</si>
  <si>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</si>
  <si>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</si>
  <si>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</si>
  <si>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</si>
  <si>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</si>
  <si>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</si>
  <si>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</si>
  <si>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</si>
  <si>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</si>
  <si>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</si>
  <si>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</si>
  <si>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</si>
  <si>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</si>
  <si>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</si>
  <si>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</si>
  <si>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</si>
  <si>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</si>
  <si>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</si>
  <si>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</si>
  <si>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</si>
  <si>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</si>
  <si>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</si>
  <si>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</si>
  <si>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</si>
  <si>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</si>
  <si>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</si>
  <si>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</si>
  <si>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</si>
  <si>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</si>
  <si>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</si>
  <si>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</si>
  <si>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</si>
  <si>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</si>
  <si>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</si>
  <si>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</si>
  <si>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</si>
  <si>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</si>
  <si>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</si>
  <si>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</si>
  <si>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</si>
  <si>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</si>
  <si>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</si>
  <si>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</si>
  <si>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</si>
  <si>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</si>
  <si>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</si>
  <si>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</si>
  <si>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</si>
  <si>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</si>
  <si>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</si>
  <si>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</si>
  <si>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</si>
  <si>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</si>
  <si>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</si>
  <si>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</si>
  <si>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</si>
  <si>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</si>
  <si>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</si>
  <si>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</si>
  <si>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</si>
  <si>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</si>
  <si>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</si>
  <si>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</si>
  <si>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</si>
  <si>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</si>
  <si>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</si>
  <si>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</si>
  <si>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</si>
  <si>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</si>
  <si>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</si>
  <si>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</si>
  <si>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</si>
  <si>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</si>
  <si>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</si>
  <si>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</si>
  <si>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</si>
  <si>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</si>
  <si>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</si>
  <si>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</si>
  <si>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</si>
  <si>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</si>
  <si>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</si>
  <si>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</si>
  <si>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</si>
  <si>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</si>
  <si>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</si>
  <si>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</si>
  <si>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</si>
  <si>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</si>
  <si>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</si>
  <si>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</si>
  <si>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</si>
  <si>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</si>
  <si>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</si>
  <si>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</si>
  <si>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</si>
  <si>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</si>
  <si>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</si>
  <si>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</si>
  <si>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</si>
  <si>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</si>
  <si>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</si>
  <si>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</si>
  <si>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</si>
  <si>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</si>
  <si>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</si>
  <si>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</si>
  <si>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</si>
  <si>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</si>
  <si>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</si>
  <si>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</si>
  <si>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</si>
  <si>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</si>
  <si>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</si>
  <si>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</si>
  <si>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</si>
  <si>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</si>
  <si>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</si>
  <si>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</si>
  <si>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</si>
  <si>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</si>
  <si>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</si>
  <si>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</si>
  <si>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</si>
  <si>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</si>
  <si>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</si>
  <si>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</si>
  <si>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</si>
  <si>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</si>
  <si>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</si>
  <si>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</si>
  <si>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</si>
  <si>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</si>
  <si>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</si>
  <si>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</si>
  <si>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</si>
  <si>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</si>
  <si>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</si>
  <si>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</si>
  <si>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</si>
  <si>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</si>
  <si>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</si>
  <si>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</si>
  <si>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</si>
  <si>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</si>
  <si>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</si>
  <si>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</si>
  <si>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</si>
  <si>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</si>
  <si>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</si>
  <si>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</si>
  <si>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</si>
  <si>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</si>
  <si>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</si>
  <si>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</si>
  <si>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</si>
  <si>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</si>
  <si>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</si>
  <si>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</si>
  <si>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</si>
  <si>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</si>
  <si>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</si>
  <si>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</si>
  <si>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</si>
  <si>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</si>
  <si>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</si>
  <si>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</si>
  <si>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</si>
  <si>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</si>
  <si>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</si>
  <si>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</si>
  <si>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</si>
  <si>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</si>
  <si>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</si>
  <si>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</si>
  <si>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</si>
  <si>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</si>
  <si>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</si>
  <si>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</si>
  <si>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</si>
  <si>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</si>
  <si>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</si>
  <si>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</si>
  <si>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</si>
  <si>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</si>
  <si>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</si>
  <si>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</si>
  <si>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</si>
  <si>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</si>
  <si>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</si>
  <si>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</si>
  <si>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</si>
  <si>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</si>
  <si>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</si>
  <si>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</si>
  <si>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</si>
  <si>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</si>
  <si>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</si>
  <si>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</si>
  <si>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</si>
  <si>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</si>
  <si>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</si>
  <si>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</si>
  <si>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</si>
  <si>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</si>
  <si>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</si>
  <si>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</si>
  <si>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</si>
  <si>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</si>
  <si>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</si>
  <si>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</si>
  <si>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</si>
  <si>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</si>
  <si>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</si>
  <si>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</si>
  <si>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</si>
  <si>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</si>
  <si>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</si>
  <si>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</si>
  <si>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</si>
  <si>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</si>
  <si>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</si>
  <si>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</si>
  <si>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</si>
  <si>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</si>
  <si>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</si>
  <si>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</si>
  <si>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</si>
  <si>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</si>
  <si>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</si>
  <si>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</si>
  <si>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</si>
  <si>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</si>
  <si>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</si>
  <si>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</si>
  <si>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</si>
  <si>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</si>
  <si>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</si>
  <si>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</si>
  <si>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</si>
  <si>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</si>
  <si>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</si>
  <si>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</si>
  <si>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</si>
  <si>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</si>
  <si>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</si>
  <si>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</si>
  <si>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</si>
  <si>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</si>
  <si>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</si>
  <si>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</si>
  <si>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</si>
  <si>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</si>
  <si>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</si>
  <si>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</si>
  <si>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</si>
  <si>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</si>
  <si>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</si>
  <si>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</si>
  <si>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</si>
  <si>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</si>
  <si>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</si>
  <si>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</si>
  <si>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</si>
  <si>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</si>
  <si>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</si>
  <si>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</si>
  <si>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</si>
  <si>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</si>
  <si>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</si>
  <si>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</si>
  <si>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</si>
  <si>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</si>
  <si>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</si>
  <si>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</si>
  <si>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</si>
  <si>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</si>
  <si>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</si>
  <si>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</si>
  <si>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</si>
  <si>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</si>
  <si>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</si>
  <si>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</si>
  <si>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</si>
  <si>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</si>
  <si>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</si>
  <si>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</si>
  <si>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</si>
  <si>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</si>
  <si>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</si>
  <si>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</si>
  <si>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</si>
  <si>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</si>
  <si>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</si>
  <si>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</si>
  <si>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</si>
  <si>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</si>
  <si>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</si>
  <si>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</si>
  <si>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</si>
  <si>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</si>
  <si>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</si>
  <si>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</si>
  <si>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</si>
  <si>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</si>
  <si>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</si>
  <si>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</si>
  <si>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</si>
  <si>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</si>
  <si>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</si>
  <si>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</si>
  <si>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</si>
  <si>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</si>
  <si>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</si>
  <si>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</si>
  <si>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</si>
  <si>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</si>
  <si>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</si>
  <si>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</si>
  <si>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</si>
  <si>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</si>
  <si>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</si>
  <si>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</si>
  <si>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</si>
  <si>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</si>
  <si>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</si>
  <si>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</si>
  <si>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</si>
  <si>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</si>
  <si>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</si>
  <si>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</si>
  <si>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</si>
  <si>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</si>
  <si>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</si>
  <si>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</si>
  <si>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</si>
  <si>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</si>
  <si>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</si>
  <si>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</si>
  <si>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</si>
  <si>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</si>
  <si>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</si>
  <si>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</si>
  <si>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</si>
  <si>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</si>
  <si>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</si>
  <si>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</si>
  <si>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</si>
  <si>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</si>
  <si>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</si>
  <si>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</si>
  <si>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</si>
  <si>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</si>
  <si>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</si>
  <si>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</si>
  <si>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</si>
  <si>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</si>
  <si>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</si>
  <si>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</si>
  <si>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</si>
  <si>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</si>
  <si>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</si>
  <si>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</si>
  <si>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</si>
  <si>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</si>
  <si>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</si>
  <si>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</si>
  <si>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</si>
  <si>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</si>
  <si>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</si>
  <si>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</si>
  <si>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</si>
  <si>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</si>
  <si>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</si>
  <si>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</si>
  <si>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</si>
  <si>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</si>
  <si>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</si>
  <si>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</si>
  <si>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</si>
  <si>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</si>
  <si>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</si>
  <si>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</si>
  <si>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</si>
  <si>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</si>
  <si>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</si>
  <si>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</si>
  <si>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</si>
  <si>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</si>
  <si>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</si>
  <si>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</si>
  <si>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</si>
  <si>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</si>
  <si>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</si>
  <si>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</si>
  <si>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</si>
  <si>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</si>
  <si>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</si>
  <si>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</si>
  <si>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</si>
  <si>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</si>
  <si>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</si>
  <si>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</si>
  <si>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</si>
  <si>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</si>
  <si>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</si>
  <si>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</si>
  <si>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</si>
  <si>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</si>
  <si>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</si>
  <si>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</si>
  <si>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</si>
  <si>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</si>
  <si>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</si>
  <si>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</si>
  <si>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</si>
  <si>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</si>
  <si>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</si>
  <si>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</si>
  <si>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</si>
  <si>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</si>
  <si>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</si>
  <si>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</si>
  <si>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</si>
  <si>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</si>
  <si>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</si>
  <si>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</si>
  <si>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</si>
  <si>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</si>
  <si>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</si>
  <si>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</si>
  <si>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</si>
  <si>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</si>
  <si>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</si>
  <si>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</si>
  <si>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</si>
  <si>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</si>
  <si>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</si>
  <si>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</si>
  <si>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</si>
  <si>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</si>
  <si>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</si>
  <si>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</si>
  <si>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</si>
  <si>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</si>
  <si>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</si>
  <si>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</si>
  <si>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</si>
  <si>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</si>
  <si>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</si>
  <si>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</si>
  <si>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</si>
  <si>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</si>
  <si>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</si>
  <si>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</si>
  <si>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</si>
  <si>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</si>
  <si>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</si>
  <si>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</si>
  <si>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</si>
  <si>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</si>
  <si>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</si>
  <si>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</si>
  <si>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</si>
  <si>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</si>
  <si>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</si>
  <si>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</si>
  <si>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</si>
  <si>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</si>
  <si>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</si>
  <si>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</si>
  <si>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</si>
  <si>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</si>
  <si>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</si>
  <si>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</si>
  <si>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</si>
  <si>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</si>
  <si>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</si>
  <si>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</si>
  <si>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</si>
  <si>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</si>
  <si>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</si>
  <si>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</si>
  <si>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</si>
  <si>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</si>
  <si>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</si>
  <si>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</si>
  <si>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</si>
  <si>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</si>
  <si>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</si>
  <si>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</si>
  <si>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</si>
  <si>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</si>
  <si>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</si>
  <si>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</si>
  <si>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</si>
  <si>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</si>
  <si>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</si>
  <si>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</si>
  <si>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</si>
  <si>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</si>
  <si>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</si>
  <si>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</si>
  <si>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</si>
  <si>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</si>
  <si>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</si>
  <si>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</si>
  <si>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</si>
  <si>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</si>
  <si>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</si>
  <si>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</si>
  <si>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</si>
  <si>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</si>
  <si>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</si>
  <si>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</si>
  <si>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</si>
  <si>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</si>
  <si>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</si>
  <si>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</si>
  <si>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</si>
  <si>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</si>
  <si>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</si>
  <si>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</si>
  <si>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</si>
  <si>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</si>
  <si>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</si>
  <si>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</si>
  <si>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</si>
  <si>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</si>
  <si>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</si>
  <si>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</si>
  <si>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</si>
  <si>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</si>
  <si>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</si>
  <si>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</si>
  <si>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</si>
  <si>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</si>
  <si>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</si>
  <si>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</si>
  <si>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</si>
  <si>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</si>
  <si>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</si>
  <si>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</si>
  <si>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</si>
  <si>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</si>
  <si>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</si>
  <si>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</si>
  <si>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</si>
  <si>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</si>
  <si>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</si>
  <si>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</si>
  <si>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</si>
  <si>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</si>
  <si>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</si>
  <si>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</si>
  <si>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</si>
  <si>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</si>
  <si>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</si>
  <si>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</si>
  <si>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</si>
  <si>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</si>
  <si>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</si>
  <si>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</si>
  <si>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</si>
  <si>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</si>
  <si>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</si>
  <si>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</si>
  <si>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</si>
  <si>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</si>
  <si>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</si>
  <si>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</si>
  <si>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</si>
  <si>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</si>
  <si>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</si>
  <si>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</si>
  <si>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</si>
  <si>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</si>
  <si>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</si>
  <si>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</si>
  <si>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</si>
  <si>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</si>
  <si>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</si>
  <si>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</si>
  <si>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</si>
  <si>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</si>
  <si>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</si>
  <si>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</si>
  <si>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</si>
  <si>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</si>
  <si>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</si>
  <si>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</si>
  <si>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</si>
  <si>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</si>
  <si>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</si>
  <si>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</si>
  <si>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</si>
  <si>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</si>
  <si>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</si>
  <si>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</si>
  <si>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</si>
  <si>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</si>
  <si>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</si>
  <si>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</si>
  <si>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</si>
  <si>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</si>
  <si>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</si>
  <si>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</si>
  <si>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</si>
  <si>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</si>
  <si>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</si>
  <si>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</si>
  <si>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</si>
  <si>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</si>
  <si>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</si>
  <si>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</si>
  <si>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</si>
  <si>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</si>
  <si>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</si>
  <si>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</si>
  <si>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</si>
  <si>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</si>
  <si>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</si>
  <si>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</si>
  <si>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</si>
  <si>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</si>
  <si>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</si>
  <si>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</si>
  <si>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</si>
  <si>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</si>
  <si>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</si>
  <si>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</si>
  <si>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</si>
  <si>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</si>
  <si>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</si>
  <si>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</si>
  <si>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</si>
  <si>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</si>
  <si>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</si>
  <si>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</si>
  <si>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</si>
  <si>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</si>
  <si>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</si>
  <si>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</si>
  <si>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</si>
  <si>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</si>
  <si>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</si>
  <si>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</si>
  <si>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</si>
  <si>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</si>
  <si>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</si>
  <si>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</si>
  <si>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</si>
  <si>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</si>
  <si>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</si>
  <si>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</si>
  <si>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</si>
  <si>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</si>
  <si>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</si>
  <si>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</si>
  <si>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</si>
  <si>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</si>
  <si>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</si>
  <si>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</si>
  <si>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</si>
  <si>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</si>
  <si>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</si>
  <si>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</si>
  <si>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</si>
  <si>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</si>
  <si>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</si>
  <si>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</si>
  <si>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</si>
  <si>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</si>
  <si>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</si>
  <si>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</si>
  <si>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</si>
  <si>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</si>
  <si>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</si>
  <si>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</si>
  <si>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</si>
  <si>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</si>
  <si>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</si>
  <si>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</si>
  <si>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</si>
  <si>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</si>
  <si>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</si>
  <si>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</si>
  <si>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</si>
  <si>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</si>
  <si>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</si>
  <si>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</si>
  <si>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</si>
  <si>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</si>
  <si>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</si>
  <si>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</si>
  <si>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</si>
  <si>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</si>
  <si>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</si>
  <si>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</si>
  <si>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</si>
  <si>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</si>
  <si>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</si>
  <si>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</si>
  <si>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</si>
  <si>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</si>
  <si>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</si>
  <si>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</si>
  <si>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</si>
  <si>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</si>
  <si>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</si>
  <si>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</si>
  <si>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</si>
  <si>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</si>
  <si>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</si>
  <si>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</si>
  <si>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</si>
  <si>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</si>
  <si>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</si>
  <si>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</si>
  <si>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</si>
  <si>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</si>
  <si>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</si>
  <si>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</si>
  <si>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</si>
  <si>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</si>
  <si>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</si>
  <si>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</si>
  <si>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</si>
  <si>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</si>
  <si>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</si>
  <si>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</si>
  <si>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</si>
  <si>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</si>
  <si>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</si>
  <si>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</si>
  <si>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</si>
  <si>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</si>
  <si>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</si>
  <si>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</si>
  <si>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</si>
  <si>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</si>
  <si>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</si>
  <si>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</si>
  <si>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</si>
  <si>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</si>
  <si>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</si>
  <si>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</si>
  <si>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</si>
  <si>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</si>
  <si>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</si>
  <si>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</si>
  <si>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</si>
  <si>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</si>
  <si>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</si>
  <si>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</si>
  <si>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</si>
  <si>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</si>
  <si>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</si>
  <si>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</si>
  <si>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</si>
  <si>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</si>
  <si>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</si>
  <si>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</si>
  <si>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</si>
  <si>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</si>
  <si>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</si>
  <si>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</si>
  <si>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</si>
  <si>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</si>
  <si>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</si>
  <si>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</si>
  <si>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</si>
  <si>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</si>
  <si>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</si>
  <si>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</si>
  <si>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</si>
  <si>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</si>
  <si>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</si>
  <si>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</si>
  <si>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</si>
  <si>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</si>
  <si>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</si>
  <si>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</si>
  <si>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</si>
  <si>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</si>
  <si>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</si>
  <si>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</si>
  <si>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</si>
  <si>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</si>
  <si>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</si>
  <si>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</si>
  <si>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</si>
  <si>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</si>
  <si>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</si>
  <si>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</si>
  <si>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</si>
  <si>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</si>
  <si>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</si>
  <si>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</si>
  <si>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</si>
  <si>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</si>
  <si>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</si>
  <si>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</si>
  <si>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</si>
  <si>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</si>
  <si>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</si>
  <si>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</si>
  <si>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</si>
  <si>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</si>
  <si>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</si>
  <si>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</si>
  <si>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</si>
  <si>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</si>
  <si>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</si>
  <si>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</si>
  <si>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</si>
  <si>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</si>
  <si>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</si>
  <si>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</si>
  <si>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</si>
  <si>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</si>
  <si>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</si>
  <si>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</si>
  <si>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</si>
  <si>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</si>
  <si>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</si>
  <si>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</si>
  <si>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</si>
  <si>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</si>
  <si>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</si>
  <si>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</si>
  <si>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</si>
  <si>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</si>
  <si>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</si>
  <si>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</si>
  <si>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</si>
  <si>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</si>
  <si>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</si>
  <si>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</si>
  <si>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</si>
  <si>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</si>
  <si>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</si>
  <si>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</si>
  <si>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</si>
  <si>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</si>
  <si>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</si>
  <si>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</si>
  <si>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</si>
  <si>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</si>
  <si>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</si>
  <si>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</si>
  <si>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</si>
  <si>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</si>
  <si>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</si>
  <si>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</si>
  <si>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</si>
  <si>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</si>
  <si>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</si>
  <si>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</si>
  <si>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</si>
  <si>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</si>
  <si>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</si>
  <si>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</si>
  <si>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</si>
  <si>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</si>
  <si>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</si>
  <si>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</si>
  <si>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</si>
  <si>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</si>
  <si>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</si>
  <si>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</si>
  <si>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</si>
  <si>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</si>
  <si>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</si>
  <si>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</si>
  <si>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</si>
  <si>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</si>
  <si>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</si>
  <si>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</si>
  <si>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</si>
  <si>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</si>
  <si>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</si>
  <si>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</si>
  <si>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</si>
  <si>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</si>
  <si>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</si>
  <si>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</si>
  <si>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</si>
  <si>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</si>
  <si>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</si>
  <si>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</si>
  <si>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</si>
  <si>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</si>
  <si>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</si>
  <si>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</si>
  <si>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</si>
  <si>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</si>
  <si>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</si>
  <si>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</si>
  <si>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</si>
  <si>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</si>
  <si>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</si>
  <si>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</si>
  <si>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</si>
  <si>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</si>
  <si>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</si>
  <si>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</si>
  <si>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</si>
  <si>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</si>
  <si>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</si>
  <si>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</si>
  <si>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</si>
  <si>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</si>
  <si>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</si>
  <si>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</si>
  <si>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</si>
  <si>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</si>
  <si>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</si>
  <si>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</si>
  <si>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</si>
  <si>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</si>
  <si>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</si>
  <si>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</si>
  <si>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</si>
  <si>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</si>
  <si>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</si>
  <si>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</si>
  <si>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</si>
  <si>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</si>
  <si>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</si>
  <si>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</si>
  <si>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</si>
  <si>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</si>
  <si>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</si>
  <si>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</si>
  <si>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</si>
  <si>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</si>
  <si>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</si>
  <si>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</si>
  <si>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</si>
  <si>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</si>
  <si>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</si>
  <si>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</si>
  <si>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</si>
  <si>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</si>
  <si>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</si>
  <si>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</si>
  <si>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</si>
  <si>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</si>
  <si>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</si>
  <si>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</si>
  <si>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</si>
  <si>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</si>
  <si>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</si>
  <si>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</si>
  <si>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</si>
  <si>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</si>
  <si>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</si>
  <si>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</si>
  <si>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</si>
  <si>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</si>
  <si>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</si>
  <si>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</si>
  <si>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</si>
  <si>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</si>
  <si>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</si>
  <si>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</si>
  <si>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</si>
  <si>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</si>
  <si>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</si>
  <si>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</si>
  <si>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</si>
  <si>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</si>
  <si>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</si>
  <si>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</si>
  <si>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</si>
  <si>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</si>
  <si>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</si>
  <si>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</si>
  <si>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</si>
  <si>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</si>
  <si>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</si>
  <si>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</si>
  <si>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</si>
  <si>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</si>
  <si>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</si>
  <si>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</si>
  <si>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</si>
  <si>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</si>
  <si>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</si>
  <si>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</si>
  <si>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</si>
  <si>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</si>
  <si>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</si>
  <si>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</si>
  <si>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</si>
  <si>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</si>
  <si>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</si>
  <si>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</si>
  <si>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</si>
  <si>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</si>
  <si>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</si>
  <si>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</si>
  <si>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</si>
  <si>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</si>
  <si>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</si>
  <si>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</si>
  <si>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</si>
  <si>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</si>
  <si>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</si>
  <si>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</si>
  <si>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</si>
  <si>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</si>
  <si>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</si>
  <si>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</si>
  <si>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</si>
  <si>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</si>
  <si>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</si>
  <si>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</si>
  <si>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</si>
  <si>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</si>
  <si>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</si>
  <si>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</si>
  <si>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</si>
  <si>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</si>
  <si>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</si>
  <si>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</si>
  <si>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</si>
  <si>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</si>
  <si>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</si>
  <si>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</si>
  <si>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</si>
  <si>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</si>
  <si>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</si>
  <si>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</si>
  <si>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</si>
  <si>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</si>
  <si>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</si>
  <si>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</si>
  <si>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</si>
  <si>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</si>
  <si>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</si>
  <si>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</si>
  <si>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</si>
  <si>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</si>
  <si>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</si>
  <si>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</si>
  <si>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</si>
  <si>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</si>
  <si>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</si>
  <si>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</si>
  <si>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</si>
  <si>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</si>
  <si>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</si>
  <si>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</si>
  <si>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</si>
  <si>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</si>
  <si>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</si>
  <si>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</si>
  <si>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</si>
  <si>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</si>
  <si>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</si>
  <si>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</si>
  <si>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</si>
  <si>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</si>
  <si>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</si>
  <si>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</si>
  <si>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</si>
  <si>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</si>
  <si>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</si>
  <si>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</si>
  <si>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</si>
  <si>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</si>
  <si>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</si>
  <si>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</si>
  <si>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</si>
  <si>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</si>
  <si>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</si>
  <si>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</si>
  <si>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</si>
  <si>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</si>
  <si>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</si>
  <si>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</si>
  <si>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</si>
  <si>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</si>
  <si>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</si>
  <si>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</si>
  <si>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</si>
  <si>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</si>
  <si>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</si>
  <si>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</si>
  <si>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</si>
  <si>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</si>
  <si>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</si>
  <si>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</si>
  <si>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</si>
  <si>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</si>
  <si>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</si>
  <si>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</si>
  <si>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</si>
  <si>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</si>
  <si>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</si>
  <si>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</si>
  <si>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</si>
  <si>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</si>
  <si>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</si>
  <si>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</si>
  <si>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</si>
  <si>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</si>
  <si>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</si>
  <si>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</si>
  <si>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</si>
  <si>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</si>
  <si>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</si>
  <si>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</si>
  <si>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</si>
  <si>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</si>
  <si>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</si>
  <si>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</si>
  <si>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</si>
  <si>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</si>
  <si>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</si>
  <si>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</si>
  <si>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</si>
  <si>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</si>
  <si>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</si>
  <si>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</si>
  <si>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</si>
  <si>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</si>
  <si>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</si>
  <si>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</si>
  <si>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</si>
  <si>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</si>
  <si>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</si>
  <si>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</si>
  <si>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</si>
  <si>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</si>
  <si>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</si>
  <si>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</si>
  <si>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</si>
  <si>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</si>
  <si>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</si>
  <si>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</si>
  <si>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</si>
  <si>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</si>
  <si>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</si>
  <si>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</si>
  <si>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</si>
  <si>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</si>
  <si>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</si>
  <si>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</si>
  <si>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</si>
  <si>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</si>
  <si>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</si>
  <si>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</si>
  <si>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</si>
  <si>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</si>
  <si>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</si>
  <si>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</si>
  <si>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</si>
  <si>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</si>
  <si>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</si>
  <si>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</si>
  <si>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</si>
  <si>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</si>
  <si>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</si>
  <si>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</si>
  <si>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</si>
  <si>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</si>
  <si>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</si>
  <si>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</si>
  <si>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</si>
  <si>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</si>
  <si>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</si>
  <si>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</si>
  <si>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</si>
  <si>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</si>
  <si>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</si>
  <si>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</si>
  <si>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</si>
  <si>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</si>
  <si>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</si>
  <si>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</si>
  <si>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</si>
  <si>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</si>
  <si>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</si>
  <si>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</si>
  <si>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</si>
  <si>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</si>
  <si>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</si>
  <si>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</si>
  <si>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</si>
  <si>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</si>
  <si>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</si>
  <si>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</si>
  <si>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</si>
  <si>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</si>
  <si>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</si>
  <si>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</si>
  <si>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</si>
  <si>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</si>
  <si>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</si>
  <si>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</si>
  <si>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</si>
  <si>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</si>
  <si>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</si>
  <si>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</si>
  <si>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</si>
  <si>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</si>
  <si>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</si>
  <si>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</si>
  <si>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</si>
  <si>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</si>
  <si>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</si>
  <si>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</si>
  <si>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</si>
  <si>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</si>
  <si>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</si>
  <si>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</si>
  <si>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</si>
  <si>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</si>
  <si>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</si>
  <si>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</si>
  <si>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</si>
  <si>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</si>
  <si>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</si>
  <si>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</si>
  <si>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</si>
  <si>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</si>
  <si>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</si>
  <si>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</si>
  <si>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</si>
  <si>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</si>
  <si>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</si>
  <si>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</si>
  <si>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</si>
  <si>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</si>
  <si>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</si>
  <si>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</si>
  <si>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</si>
  <si>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</si>
  <si>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</si>
  <si>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</si>
  <si>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</si>
  <si>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</si>
  <si>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</si>
  <si>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</si>
  <si>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</si>
  <si>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</si>
  <si>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</si>
  <si>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</si>
  <si>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</si>
  <si>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</si>
  <si>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</si>
  <si>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</si>
  <si>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</si>
  <si>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</si>
  <si>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</si>
  <si>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</si>
  <si>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</si>
  <si>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</si>
  <si>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</si>
  <si>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</si>
  <si>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</si>
  <si>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</si>
  <si>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</si>
  <si>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</si>
  <si>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</si>
  <si>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</si>
  <si>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</si>
  <si>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</si>
  <si>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</si>
  <si>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</si>
  <si>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</si>
  <si>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</si>
  <si>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</si>
  <si>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</si>
  <si>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</si>
  <si>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</si>
  <si>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</si>
  <si>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</si>
  <si>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</si>
  <si>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</si>
  <si>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</si>
  <si>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</si>
  <si>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</si>
  <si>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</si>
  <si>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</si>
  <si>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</si>
  <si>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</si>
  <si>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</si>
  <si>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</si>
  <si>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</si>
  <si>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</si>
  <si>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</si>
  <si>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</si>
  <si>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</si>
  <si>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</si>
  <si>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</si>
  <si>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</si>
  <si>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</si>
  <si>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</si>
  <si>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</si>
  <si>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</si>
  <si>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</si>
  <si>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</si>
  <si>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</si>
  <si>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</si>
  <si>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</si>
  <si>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</si>
  <si>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</si>
  <si>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</si>
  <si>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</si>
  <si>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</si>
  <si>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</si>
  <si>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</si>
  <si>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</si>
  <si>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</si>
  <si>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</si>
  <si>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</si>
  <si>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</si>
  <si>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</si>
  <si>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</si>
  <si>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</si>
  <si>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</si>
  <si>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</si>
  <si>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</si>
  <si>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</si>
  <si>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</si>
  <si>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</si>
  <si>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</si>
  <si>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</si>
  <si>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</si>
  <si>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</si>
  <si>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</si>
  <si>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</si>
  <si>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</si>
  <si>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</si>
  <si>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</si>
  <si>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</si>
  <si>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</si>
  <si>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</si>
  <si>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</si>
  <si>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</si>
  <si>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</si>
  <si>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</si>
  <si>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</si>
  <si>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</si>
  <si>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</si>
  <si>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</si>
  <si>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</si>
  <si>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</si>
  <si>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</si>
  <si>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</si>
  <si>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</si>
  <si>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</si>
  <si>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</si>
  <si>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</si>
  <si>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</si>
  <si>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</si>
  <si>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</si>
  <si>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</si>
  <si>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</si>
  <si>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</si>
  <si>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</si>
  <si>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</si>
  <si>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</si>
  <si>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</si>
  <si>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</si>
  <si>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</si>
  <si>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</si>
  <si>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</si>
  <si>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</si>
  <si>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</si>
  <si>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</si>
  <si>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</si>
  <si>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</si>
  <si>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</si>
  <si>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</si>
  <si>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</si>
  <si>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</si>
  <si>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</si>
  <si>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</si>
  <si>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</si>
  <si>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</si>
  <si>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</si>
  <si>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</si>
  <si>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</si>
  <si>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</si>
  <si>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</si>
  <si>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</si>
  <si>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</si>
  <si>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</si>
  <si>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</si>
  <si>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</si>
  <si>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</si>
  <si>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</si>
  <si>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</si>
  <si>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</si>
  <si>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</si>
  <si>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</si>
  <si>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</si>
  <si>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</si>
  <si>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</si>
  <si>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</si>
  <si>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</si>
  <si>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</si>
  <si>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</si>
  <si>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</si>
  <si>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</si>
  <si>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</si>
  <si>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</si>
  <si>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</si>
  <si>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</si>
  <si>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</si>
  <si>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</si>
  <si>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</si>
  <si>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</si>
  <si>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</si>
  <si>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</si>
  <si>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</si>
  <si>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</si>
  <si>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</si>
  <si>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</si>
  <si>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</si>
  <si>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</si>
  <si>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</si>
  <si>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</si>
  <si>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</si>
  <si>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</si>
  <si>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</si>
  <si>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</si>
  <si>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</si>
  <si>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</si>
  <si>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</si>
  <si>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</si>
  <si>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</si>
  <si>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</si>
  <si>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</si>
  <si>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</si>
  <si>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</si>
  <si>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</si>
  <si>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</si>
  <si>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</si>
  <si>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</si>
  <si>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</si>
  <si>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</si>
  <si>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</si>
  <si>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</si>
  <si>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</si>
  <si>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</si>
  <si>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</si>
  <si>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</si>
  <si>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</si>
  <si>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</si>
  <si>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</si>
  <si>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</si>
  <si>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</si>
  <si>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</si>
  <si>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</si>
  <si>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</si>
  <si>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</si>
  <si>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</si>
  <si>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</si>
  <si>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</si>
  <si>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</si>
  <si>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</si>
  <si>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</si>
  <si>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</si>
  <si>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</si>
  <si>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</si>
  <si>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</si>
  <si>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</si>
  <si>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</si>
  <si>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</si>
  <si>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</si>
  <si>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</si>
  <si>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</si>
  <si>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</si>
  <si>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</si>
  <si>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</si>
  <si>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</si>
  <si>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</si>
  <si>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</si>
  <si>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</si>
  <si>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</si>
  <si>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</si>
  <si>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</si>
  <si>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</si>
  <si>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</si>
  <si>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</si>
  <si>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</si>
  <si>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</si>
  <si>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</si>
  <si>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</si>
  <si>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</si>
  <si>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</si>
  <si>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</si>
  <si>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</si>
  <si>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</si>
  <si>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</si>
  <si>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</si>
  <si>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</si>
  <si>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</si>
  <si>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</si>
  <si>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</si>
  <si>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</si>
  <si>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</si>
  <si>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</si>
  <si>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</si>
  <si>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</si>
  <si>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</si>
  <si>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</si>
  <si>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</si>
  <si>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</si>
  <si>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</si>
  <si>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</si>
  <si>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</si>
  <si>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</si>
  <si>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</si>
  <si>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</si>
  <si>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</si>
  <si>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</si>
  <si>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</si>
  <si>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</si>
  <si>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</si>
  <si>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</si>
  <si>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</si>
  <si>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</si>
  <si>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</si>
  <si>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</si>
  <si>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</si>
  <si>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</si>
  <si>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</si>
  <si>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</si>
  <si>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</si>
  <si>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</si>
  <si>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</si>
  <si>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</si>
  <si>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</si>
  <si>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</si>
  <si>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</si>
  <si>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</si>
  <si>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</si>
  <si>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</si>
  <si>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</si>
  <si>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</si>
  <si>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</si>
  <si>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</si>
  <si>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</si>
  <si>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</si>
  <si>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</si>
  <si>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</si>
  <si>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</si>
  <si>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</si>
  <si>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</si>
  <si>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</si>
  <si>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</si>
  <si>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</si>
  <si>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</si>
  <si>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</si>
  <si>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</si>
  <si>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</si>
  <si>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</si>
  <si>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</si>
  <si>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</si>
  <si>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</si>
  <si>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</si>
  <si>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</si>
  <si>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</si>
  <si>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</si>
  <si>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</si>
  <si>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</si>
  <si>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</si>
  <si>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</si>
  <si>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</si>
  <si>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</si>
  <si>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</si>
  <si>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</si>
  <si>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</si>
  <si>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</si>
  <si>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</si>
  <si>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</si>
  <si>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</si>
  <si>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</si>
  <si>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</si>
  <si>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</si>
  <si>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</si>
  <si>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</si>
  <si>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</si>
  <si>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</si>
  <si>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</si>
  <si>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</si>
  <si>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</si>
  <si>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</si>
  <si>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</si>
  <si>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</si>
  <si>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</si>
  <si>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</si>
  <si>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</si>
  <si>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</si>
  <si>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</si>
  <si>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</si>
  <si>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</si>
  <si>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</si>
  <si>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</si>
  <si>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</si>
  <si>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</si>
  <si>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</si>
  <si>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</si>
  <si>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</si>
  <si>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</si>
  <si>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</si>
  <si>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</si>
  <si>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</si>
  <si>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</si>
  <si>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</si>
  <si>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</si>
  <si>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</si>
  <si>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</si>
  <si>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</si>
  <si>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</si>
  <si>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</si>
  <si>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</si>
  <si>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</si>
  <si>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</si>
  <si>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</si>
  <si>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</si>
  <si>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</si>
  <si>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</si>
  <si>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</si>
  <si>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</si>
  <si>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</si>
  <si>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</si>
  <si>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</si>
  <si>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</si>
  <si>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</si>
  <si>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</si>
  <si>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</si>
  <si>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</si>
  <si>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</si>
  <si>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</si>
  <si>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</si>
  <si>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</si>
  <si>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</si>
  <si>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</si>
  <si>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</si>
  <si>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</si>
  <si>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</si>
  <si>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</si>
  <si>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</si>
  <si>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</si>
  <si>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</si>
  <si>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</si>
  <si>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</si>
  <si>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</si>
  <si>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</si>
  <si>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</si>
  <si>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</si>
  <si>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</si>
  <si>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</si>
  <si>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</si>
  <si>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</si>
  <si>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</si>
  <si>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</si>
  <si>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</si>
  <si>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</si>
  <si>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</si>
  <si>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</si>
  <si>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</si>
  <si>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</si>
  <si>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</si>
  <si>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</si>
  <si>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</si>
  <si>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</si>
  <si>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</si>
  <si>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</si>
  <si>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</si>
  <si>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</si>
  <si>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</si>
  <si>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</si>
  <si>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</si>
  <si>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</si>
  <si>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</si>
  <si>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</si>
  <si>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</si>
  <si>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</si>
  <si>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</si>
  <si>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</si>
  <si>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</si>
  <si>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</si>
  <si>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</si>
  <si>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</si>
  <si>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</si>
  <si>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</si>
  <si>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</si>
  <si>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</si>
  <si>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</si>
  <si>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</si>
  <si>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</si>
  <si>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</si>
  <si>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</si>
  <si>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</si>
  <si>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</si>
  <si>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</si>
  <si>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</si>
  <si>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</si>
  <si>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</si>
  <si>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</si>
  <si>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</si>
  <si>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</si>
  <si>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</si>
  <si>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</si>
  <si>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</si>
  <si>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</si>
  <si>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</si>
  <si>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</si>
  <si>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</si>
  <si>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</si>
  <si>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</si>
  <si>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</si>
  <si>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</si>
  <si>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</si>
  <si>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</si>
  <si>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</si>
  <si>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</si>
  <si>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</si>
  <si>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</si>
  <si>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</si>
  <si>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</si>
  <si>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</si>
  <si>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</si>
  <si>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</si>
  <si>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</si>
  <si>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</si>
  <si>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</si>
  <si>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</si>
  <si>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</si>
  <si>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</si>
  <si>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</si>
  <si>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</si>
  <si>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</si>
  <si>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</si>
  <si>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</si>
  <si>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</si>
  <si>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</si>
  <si>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</si>
  <si>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</si>
  <si>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</si>
  <si>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</si>
  <si>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</si>
  <si>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</si>
  <si>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</si>
  <si>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</si>
  <si>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</si>
  <si>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</si>
  <si>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</si>
  <si>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</si>
  <si>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</si>
  <si>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</si>
  <si>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</si>
  <si>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</si>
  <si>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</si>
  <si>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</si>
  <si>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</si>
  <si>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</si>
  <si>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</si>
  <si>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</si>
  <si>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</si>
  <si>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</si>
  <si>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</si>
  <si>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</si>
  <si>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</si>
  <si>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</si>
  <si>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</si>
  <si>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</si>
  <si>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</si>
  <si>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</si>
  <si>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</si>
  <si>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</si>
  <si>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</si>
  <si>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</si>
  <si>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</si>
  <si>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</si>
  <si>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</si>
  <si>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</si>
  <si>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</si>
  <si>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</si>
  <si>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</si>
  <si>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</si>
  <si>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</si>
  <si>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</si>
  <si>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</si>
  <si>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</si>
  <si>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</si>
  <si>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</si>
  <si>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</si>
  <si>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</si>
  <si>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</si>
  <si>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</si>
  <si>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</si>
  <si>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</si>
  <si>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</si>
  <si>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</si>
  <si>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</si>
  <si>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</si>
  <si>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</si>
  <si>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</si>
  <si>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</si>
  <si>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</si>
  <si>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</si>
  <si>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</si>
  <si>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</si>
  <si>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</si>
  <si>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</si>
  <si>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</si>
  <si>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</si>
  <si>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</si>
  <si>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</si>
  <si>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</si>
  <si>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</si>
  <si>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</si>
  <si>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</si>
  <si>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</si>
  <si>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</si>
  <si>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</si>
  <si>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</si>
  <si>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</si>
  <si>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</si>
  <si>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</si>
  <si>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</si>
  <si>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</si>
  <si>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</si>
  <si>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</si>
  <si>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</si>
  <si>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</si>
  <si>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</si>
  <si>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</si>
  <si>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</si>
  <si>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</si>
  <si>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</si>
  <si>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</si>
  <si>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</si>
  <si>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</si>
  <si>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</si>
  <si>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</si>
  <si>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</si>
  <si>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</si>
  <si>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</si>
  <si>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</si>
  <si>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</si>
  <si>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</si>
  <si>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</si>
  <si>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</si>
  <si>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</si>
  <si>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</si>
  <si>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</si>
  <si>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</si>
  <si>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</si>
  <si>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</si>
  <si>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</si>
  <si>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</si>
  <si>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</si>
  <si>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</si>
  <si>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</si>
  <si>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</si>
  <si>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</si>
  <si>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</si>
  <si>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</si>
  <si>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</si>
  <si>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</si>
  <si>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</si>
  <si>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</si>
  <si>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</si>
  <si>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</si>
  <si>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</si>
  <si>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</si>
  <si>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</si>
  <si>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</si>
  <si>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</si>
  <si>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</si>
  <si>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</si>
  <si>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</si>
  <si>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</si>
  <si>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</si>
  <si>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</si>
  <si>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</si>
  <si>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</si>
  <si>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</si>
  <si>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</si>
  <si>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</si>
  <si>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</si>
  <si>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</si>
  <si>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</si>
  <si>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</si>
  <si>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</si>
  <si>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</si>
  <si>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</si>
  <si>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</si>
  <si>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</si>
  <si>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</si>
  <si>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</si>
  <si>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</si>
  <si>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</si>
  <si>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</si>
  <si>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</si>
  <si>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</si>
  <si>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</si>
  <si>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</si>
  <si>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</si>
  <si>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</si>
  <si>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</si>
  <si>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</si>
  <si>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</si>
  <si>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</si>
  <si>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</si>
  <si>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</si>
  <si>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</si>
  <si>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</si>
  <si>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</si>
  <si>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</si>
  <si>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</si>
  <si>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</si>
  <si>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</si>
  <si>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</si>
  <si>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</si>
  <si>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</si>
  <si>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</si>
  <si>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</si>
  <si>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</si>
  <si>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</si>
  <si>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</si>
  <si>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</si>
  <si>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</si>
  <si>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</si>
  <si>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</si>
  <si>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</si>
  <si>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</si>
  <si>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</si>
  <si>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</si>
  <si>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</si>
  <si>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</si>
  <si>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</si>
  <si>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</si>
  <si>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</si>
  <si>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</si>
  <si>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</si>
  <si>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</si>
  <si>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</si>
  <si>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</si>
  <si>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</si>
  <si>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</si>
  <si>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</si>
  <si>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</si>
  <si>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</si>
  <si>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</si>
  <si>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</si>
  <si>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</si>
  <si>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</si>
  <si>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</si>
  <si>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</si>
  <si>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</si>
  <si>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</si>
  <si>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</si>
  <si>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</si>
  <si>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</si>
  <si>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</si>
  <si>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</si>
  <si>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</si>
  <si>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</si>
  <si>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</si>
  <si>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</si>
  <si>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</si>
  <si>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</si>
  <si>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</si>
  <si>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</si>
  <si>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</si>
  <si>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</si>
  <si>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</si>
  <si>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</si>
  <si>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</si>
  <si>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</si>
  <si>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</si>
  <si>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</si>
  <si>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</si>
  <si>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</si>
  <si>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</si>
  <si>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</si>
  <si>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</si>
  <si>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</si>
  <si>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</si>
  <si>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</si>
  <si>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</si>
  <si>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</si>
  <si>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</si>
  <si>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</si>
  <si>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</si>
  <si>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</si>
  <si>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</si>
  <si>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</si>
  <si>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</si>
  <si>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</si>
  <si>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</si>
  <si>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</si>
  <si>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</si>
  <si>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</si>
  <si>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</si>
  <si>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</si>
  <si>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</si>
  <si>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</si>
  <si>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</si>
  <si>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</si>
  <si>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</si>
  <si>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</si>
  <si>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</si>
  <si>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</si>
  <si>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</si>
  <si>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</si>
  <si>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</si>
  <si>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</si>
  <si>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</si>
  <si>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</si>
  <si>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</si>
  <si>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</si>
  <si>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</si>
  <si>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</si>
  <si>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</si>
  <si>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</si>
  <si>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</si>
  <si>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</si>
  <si>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</si>
  <si>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</si>
  <si>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</si>
  <si>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</si>
  <si>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</si>
  <si>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</si>
  <si>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</si>
  <si>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</si>
  <si>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</si>
  <si>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</si>
  <si>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</si>
  <si>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</si>
  <si>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</si>
  <si>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</si>
  <si>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</si>
  <si>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</si>
  <si>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</si>
  <si>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</si>
  <si>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</si>
  <si>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</si>
  <si>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</si>
  <si>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</si>
  <si>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</si>
  <si>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</si>
  <si>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</si>
  <si>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</si>
  <si>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</si>
  <si>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</si>
  <si>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</si>
  <si>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</si>
  <si>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</si>
  <si>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</si>
  <si>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</si>
  <si>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</si>
  <si>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</si>
  <si>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</si>
  <si>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</si>
  <si>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</si>
  <si>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</si>
  <si>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</si>
  <si>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</si>
  <si>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</si>
  <si>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</si>
  <si>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</si>
  <si>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</si>
  <si>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</si>
  <si>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</si>
  <si>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</si>
  <si>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</si>
  <si>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</si>
  <si>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</si>
  <si>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</si>
  <si>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</si>
  <si>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</si>
  <si>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</si>
  <si>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</si>
  <si>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</si>
  <si>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</si>
  <si>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</si>
  <si>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</si>
  <si>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</si>
  <si>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</si>
  <si>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</si>
  <si>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</si>
  <si>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</si>
  <si>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</si>
  <si>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</si>
  <si>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</si>
  <si>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</si>
  <si>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</si>
  <si>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</si>
  <si>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</si>
  <si>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</si>
  <si>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</si>
  <si>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</si>
  <si>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</si>
  <si>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</si>
  <si>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</si>
  <si>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</si>
  <si>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</si>
  <si>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</si>
  <si>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</si>
  <si>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</si>
  <si>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</si>
  <si>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</si>
  <si>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</si>
  <si>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</si>
  <si>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</si>
  <si>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</si>
  <si>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</si>
  <si>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</si>
  <si>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</si>
  <si>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</si>
  <si>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</si>
  <si>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</si>
  <si>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</si>
  <si>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</si>
  <si>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</si>
  <si>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</si>
  <si>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</si>
  <si>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</si>
  <si>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</si>
  <si>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</si>
  <si>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</si>
  <si>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</si>
  <si>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</si>
  <si>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</si>
  <si>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</si>
  <si>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</si>
  <si>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</si>
  <si>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</si>
  <si>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</si>
  <si>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</si>
  <si>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</si>
  <si>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</si>
  <si>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</si>
  <si>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</si>
  <si>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</si>
  <si>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</si>
  <si>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</si>
  <si>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</si>
  <si>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</si>
  <si>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</si>
  <si>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</si>
  <si>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</si>
  <si>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</si>
  <si>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</si>
  <si>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</si>
  <si>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</si>
  <si>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</si>
  <si>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</si>
  <si>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</si>
  <si>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</si>
  <si>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</si>
  <si>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</si>
  <si>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</si>
  <si>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</si>
  <si>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</si>
  <si>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</si>
  <si>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</si>
  <si>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</si>
  <si>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</si>
  <si>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</si>
  <si>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</si>
  <si>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</si>
  <si>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</si>
  <si>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</si>
  <si>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</si>
  <si>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</si>
  <si>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</si>
  <si>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</si>
  <si>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</si>
  <si>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</si>
  <si>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</si>
  <si>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</si>
  <si>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</si>
  <si>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</si>
  <si>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</si>
  <si>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</si>
  <si>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</si>
  <si>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</si>
  <si>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</si>
  <si>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</si>
  <si>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</si>
  <si>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</si>
  <si>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</si>
  <si>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</si>
  <si>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</si>
  <si>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</si>
  <si>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</si>
  <si>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</si>
  <si>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</si>
  <si>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</si>
  <si>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</si>
  <si>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</si>
  <si>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</si>
  <si>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</si>
  <si>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</si>
  <si>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</si>
  <si>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</si>
  <si>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</si>
  <si>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</si>
  <si>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</si>
  <si>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</si>
  <si>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</si>
  <si>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</si>
  <si>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</si>
  <si>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</si>
  <si>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</si>
  <si>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</si>
  <si>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</si>
  <si>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</si>
  <si>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</si>
  <si>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</si>
  <si>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</si>
  <si>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</si>
  <si>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</si>
  <si>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</si>
  <si>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</si>
  <si>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</si>
  <si>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</si>
  <si>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</si>
  <si>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</si>
  <si>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</si>
  <si>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</si>
  <si>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</si>
  <si>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</si>
  <si>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</si>
  <si>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</si>
  <si>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</si>
  <si>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</si>
  <si>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</si>
  <si>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</si>
  <si>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</si>
  <si>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</si>
  <si>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</si>
  <si>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</si>
  <si>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</si>
  <si>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</si>
  <si>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</si>
  <si>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</si>
  <si>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</si>
  <si>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</si>
  <si>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</si>
  <si>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</si>
  <si>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</si>
  <si>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</si>
  <si>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</si>
  <si>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</si>
  <si>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</si>
  <si>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</si>
  <si>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</si>
  <si>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</si>
  <si>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</si>
  <si>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</si>
  <si>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</si>
  <si>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</si>
  <si>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</si>
  <si>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</si>
  <si>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</si>
  <si>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</si>
  <si>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</si>
  <si>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</si>
  <si>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</si>
  <si>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</si>
  <si>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</si>
  <si>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</si>
  <si>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</si>
  <si>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</si>
  <si>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</si>
  <si>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</si>
  <si>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</si>
  <si>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</si>
  <si>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</si>
  <si>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</si>
  <si>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</si>
  <si>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</si>
  <si>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</si>
  <si>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</si>
  <si>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</si>
  <si>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</si>
  <si>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</si>
  <si>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</si>
  <si>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</si>
  <si>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</si>
  <si>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</si>
  <si>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</si>
  <si>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</si>
  <si>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</si>
  <si>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</si>
  <si>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</si>
  <si>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</si>
  <si>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</si>
  <si>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</si>
  <si>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</si>
  <si>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</si>
  <si>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</si>
  <si>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</si>
  <si>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</si>
  <si>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</si>
  <si>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</si>
  <si>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</si>
  <si>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</si>
  <si>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</si>
  <si>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</si>
  <si>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</si>
  <si>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</si>
  <si>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</si>
  <si>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</si>
  <si>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</si>
  <si>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</si>
  <si>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</si>
  <si>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</si>
  <si>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</si>
  <si>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</si>
  <si>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</si>
  <si>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</si>
  <si>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</si>
  <si>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</si>
  <si>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</si>
  <si>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</si>
  <si>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</si>
  <si>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</si>
  <si>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</si>
  <si>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</si>
  <si>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</si>
  <si>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</si>
  <si>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</si>
  <si>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</si>
  <si>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</si>
  <si>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</si>
  <si>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</si>
  <si>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</si>
  <si>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</si>
  <si>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</si>
  <si>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</si>
  <si>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</si>
  <si>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</si>
  <si>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</si>
  <si>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</si>
  <si>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</si>
  <si>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</si>
  <si>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</si>
  <si>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</si>
  <si>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</si>
  <si>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</si>
  <si>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</si>
  <si>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</si>
  <si>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</si>
  <si>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</si>
  <si>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</si>
  <si>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</si>
  <si>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</si>
  <si>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</si>
  <si>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</si>
  <si>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</si>
  <si>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</si>
  <si>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</si>
  <si>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</si>
  <si>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</si>
  <si>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</si>
  <si>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</si>
  <si>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</si>
  <si>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</si>
  <si>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</si>
  <si>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</si>
  <si>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</si>
  <si>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</si>
  <si>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</si>
  <si>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</si>
  <si>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</si>
  <si>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</si>
  <si>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</si>
  <si>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</si>
  <si>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</si>
  <si>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</si>
  <si>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</si>
  <si>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</si>
  <si>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</si>
  <si>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</si>
  <si>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</si>
  <si>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</si>
  <si>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</si>
  <si>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</si>
  <si>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</si>
  <si>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</si>
  <si>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</si>
  <si>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</si>
  <si>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</si>
  <si>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</si>
  <si>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</si>
  <si>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</si>
  <si>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</si>
  <si>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</si>
  <si>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</si>
  <si>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</si>
  <si>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</si>
  <si>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</si>
  <si>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</si>
  <si>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</si>
  <si>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</si>
  <si>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</si>
  <si>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</si>
  <si>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</si>
  <si>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</si>
  <si>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</si>
  <si>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</si>
  <si>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</si>
  <si>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</si>
  <si>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</si>
  <si>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</si>
  <si>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</si>
  <si>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</si>
  <si>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</si>
  <si>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</si>
  <si>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</si>
  <si>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</si>
  <si>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</si>
  <si>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</si>
  <si>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</si>
  <si>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</si>
  <si>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</si>
  <si>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</si>
  <si>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</si>
  <si>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</si>
  <si>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</si>
  <si>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</si>
  <si>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</si>
  <si>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</si>
  <si>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</si>
  <si>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</si>
  <si>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</si>
  <si>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</si>
  <si>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</si>
  <si>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</si>
  <si>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</si>
  <si>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</si>
  <si>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</si>
  <si>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</si>
  <si>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</si>
  <si>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</si>
  <si>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</si>
  <si>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</si>
  <si>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</si>
  <si>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</si>
  <si>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</si>
  <si>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</si>
  <si>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</si>
  <si>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</si>
  <si>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</si>
  <si>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</si>
  <si>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</si>
  <si>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</si>
  <si>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</si>
  <si>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</si>
  <si>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</si>
  <si>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</si>
  <si>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</si>
  <si>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</si>
  <si>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</si>
  <si>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</si>
  <si>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</si>
  <si>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</si>
  <si>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</si>
  <si>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</si>
  <si>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</si>
  <si>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</si>
  <si>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</si>
  <si>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</si>
  <si>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</si>
  <si>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</si>
  <si>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</si>
  <si>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</si>
  <si>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</si>
  <si>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</si>
  <si>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</si>
  <si>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</si>
  <si>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</si>
  <si>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</si>
  <si>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</si>
  <si>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</si>
  <si>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</si>
  <si>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</si>
  <si>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</si>
  <si>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</si>
  <si>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</si>
  <si>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</si>
  <si>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</si>
  <si>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</si>
  <si>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</si>
  <si>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</si>
  <si>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</si>
  <si>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</si>
  <si>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</si>
  <si>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</si>
  <si>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</si>
  <si>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</si>
  <si>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</si>
  <si>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</si>
  <si>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</si>
  <si>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</si>
  <si>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</si>
  <si>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</si>
  <si>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</si>
  <si>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</si>
  <si>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</si>
  <si>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</si>
  <si>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</si>
  <si>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</si>
  <si>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</si>
  <si>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</si>
  <si>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</si>
  <si>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</si>
  <si>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</si>
  <si>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</si>
  <si>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</si>
  <si>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</si>
  <si>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</si>
  <si>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</si>
  <si>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</si>
  <si>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</si>
  <si>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</si>
  <si>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</si>
  <si>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</si>
  <si>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</si>
  <si>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</si>
  <si>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</si>
  <si>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</si>
  <si>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</si>
  <si>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</si>
  <si>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</si>
  <si>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</si>
  <si>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</si>
  <si>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</si>
  <si>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</si>
  <si>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</si>
  <si>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</si>
  <si>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</si>
  <si>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</si>
  <si>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</si>
  <si>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</si>
  <si>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</si>
  <si>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</si>
  <si>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</si>
  <si>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</si>
  <si>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</si>
  <si>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</si>
  <si>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</si>
  <si>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</si>
  <si>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</si>
  <si>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</si>
  <si>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</si>
  <si>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</si>
  <si>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</si>
  <si>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</si>
  <si>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</si>
  <si>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</si>
  <si>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</si>
  <si>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</si>
  <si>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</si>
  <si>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</si>
  <si>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</si>
  <si>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</si>
  <si>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</si>
  <si>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</si>
  <si>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</si>
  <si>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</si>
  <si>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</si>
  <si>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</si>
  <si>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</si>
  <si>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</si>
  <si>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</si>
  <si>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</si>
  <si>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</si>
  <si>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</si>
  <si>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</si>
  <si>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</si>
  <si>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</si>
  <si>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</si>
  <si>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</si>
  <si>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</si>
  <si>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</si>
  <si>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</si>
  <si>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</si>
  <si>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</si>
  <si>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</si>
  <si>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</si>
  <si>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</si>
  <si>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</si>
  <si>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</si>
  <si>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</si>
  <si>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</si>
  <si>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</si>
  <si>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</si>
  <si>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</si>
  <si>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</si>
  <si>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</si>
  <si>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</si>
  <si>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</si>
  <si>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</si>
  <si>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</si>
  <si>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</si>
  <si>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</si>
  <si>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</si>
  <si>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</si>
  <si>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</si>
  <si>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</si>
  <si>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</si>
  <si>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</si>
  <si>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</si>
  <si>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</si>
  <si>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</si>
  <si>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</si>
  <si>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</si>
  <si>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</si>
  <si>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</si>
  <si>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</si>
  <si>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</si>
  <si>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</si>
  <si>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</si>
  <si>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</si>
  <si>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</si>
  <si>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</si>
  <si>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</si>
  <si>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</si>
  <si>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</si>
  <si>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</si>
  <si>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</si>
  <si>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</si>
  <si>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</si>
  <si>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</si>
  <si>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</si>
  <si>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</si>
  <si>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</si>
  <si>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</si>
  <si>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</si>
  <si>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</si>
  <si>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</si>
  <si>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</si>
  <si>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</si>
  <si>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</si>
  <si>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</si>
  <si>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</si>
  <si>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</si>
  <si>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</si>
  <si>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</si>
  <si>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</si>
  <si>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</si>
  <si>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</si>
  <si>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</si>
  <si>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</si>
  <si>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</si>
  <si>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</si>
  <si>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</si>
  <si>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</si>
  <si>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</si>
  <si>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</si>
  <si>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</si>
  <si>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</si>
  <si>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</si>
  <si>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</si>
  <si>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</si>
  <si>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</si>
  <si>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</si>
  <si>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</si>
  <si>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</si>
  <si>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</si>
  <si>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</si>
  <si>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</si>
  <si>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</si>
  <si>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</si>
  <si>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</si>
  <si>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</si>
  <si>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</si>
  <si>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</si>
  <si>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</si>
  <si>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</si>
  <si>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</si>
  <si>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</si>
  <si>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</si>
  <si>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</si>
  <si>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</si>
  <si>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</si>
  <si>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</si>
  <si>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</si>
  <si>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</si>
  <si>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</si>
  <si>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</si>
  <si>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</si>
  <si>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</si>
  <si>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</si>
  <si>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</si>
  <si>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</si>
  <si>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</si>
  <si>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</si>
  <si>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</si>
  <si>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</si>
  <si>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</si>
  <si>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</si>
  <si>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</si>
  <si>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</si>
  <si>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</si>
  <si>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</si>
  <si>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</si>
  <si>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</si>
  <si>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</si>
  <si>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</si>
  <si>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</si>
  <si>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</si>
  <si>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</si>
  <si>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</si>
  <si>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</si>
  <si>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</si>
  <si>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</si>
  <si>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</si>
  <si>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</si>
  <si>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</si>
  <si>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</si>
  <si>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</si>
  <si>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</si>
  <si>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</si>
  <si>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</si>
  <si>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</si>
  <si>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</si>
  <si>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</si>
  <si>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</si>
  <si>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</si>
  <si>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</si>
  <si>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</si>
  <si>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</si>
  <si>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</si>
  <si>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</si>
  <si>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</si>
  <si>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</si>
  <si>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</si>
  <si>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</si>
  <si>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</si>
  <si>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</si>
  <si>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</si>
  <si>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</si>
  <si>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</si>
  <si>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</si>
  <si>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</si>
  <si>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</si>
  <si>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</si>
  <si>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</si>
  <si>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</si>
  <si>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</si>
  <si>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</si>
  <si>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</si>
  <si>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</si>
  <si>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</si>
  <si>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</si>
  <si>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</si>
  <si>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</si>
  <si>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</si>
  <si>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</si>
  <si>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</si>
  <si>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</si>
  <si>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</si>
  <si>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</si>
  <si>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</si>
  <si>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</si>
  <si>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</si>
  <si>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</si>
  <si>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</si>
  <si>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</si>
  <si>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</si>
  <si>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</si>
  <si>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</si>
  <si>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</si>
  <si>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</si>
  <si>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</si>
  <si>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</si>
  <si>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</si>
  <si>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</si>
  <si>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</si>
  <si>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</si>
  <si>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</si>
  <si>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</si>
  <si>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</si>
  <si>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</si>
  <si>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</si>
  <si>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</si>
  <si>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</si>
  <si>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</si>
  <si>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</si>
  <si>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</si>
  <si>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</si>
  <si>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</si>
  <si>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</si>
  <si>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</si>
  <si>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</si>
  <si>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</si>
  <si>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</si>
  <si>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</si>
  <si>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</si>
  <si>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</si>
  <si>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</si>
  <si>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</si>
  <si>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</si>
  <si>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</si>
  <si>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</si>
  <si>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</si>
  <si>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</si>
  <si>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</si>
  <si>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</si>
  <si>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</si>
  <si>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</si>
  <si>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</si>
  <si>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</si>
  <si>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</si>
  <si>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</si>
  <si>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</si>
  <si>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</si>
  <si>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</si>
  <si>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</si>
  <si>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</si>
  <si>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</si>
  <si>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</si>
  <si>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</si>
  <si>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</si>
  <si>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</si>
  <si>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</si>
  <si>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</si>
  <si>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</si>
  <si>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</si>
  <si>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</si>
  <si>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</si>
  <si>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</si>
  <si>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</si>
  <si>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</si>
  <si>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</si>
  <si>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</si>
  <si>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</si>
  <si>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</si>
  <si>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</si>
  <si>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</si>
  <si>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</si>
  <si>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</si>
  <si>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</si>
  <si>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</si>
  <si>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</si>
  <si>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</si>
  <si>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</si>
  <si>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</si>
  <si>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</si>
  <si>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</si>
  <si>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</si>
  <si>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</si>
  <si>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</si>
  <si>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</si>
  <si>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</si>
  <si>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</si>
  <si>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</si>
  <si>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</si>
  <si>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</si>
  <si>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</si>
  <si>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</si>
  <si>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</si>
  <si>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</si>
  <si>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</si>
  <si>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</si>
  <si>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</si>
  <si>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</si>
  <si>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</si>
  <si>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</si>
  <si>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</si>
  <si>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</si>
  <si>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</si>
  <si>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</si>
  <si>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</si>
  <si>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</si>
  <si>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</si>
  <si>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</si>
  <si>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</si>
  <si>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</si>
  <si>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</si>
  <si>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</si>
  <si>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</si>
  <si>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</si>
  <si>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</si>
  <si>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</si>
  <si>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</si>
  <si>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</si>
  <si>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</si>
  <si>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</si>
  <si>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</si>
  <si>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</si>
  <si>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</si>
  <si>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</si>
  <si>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</si>
  <si>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</si>
  <si>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</si>
  <si>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</si>
  <si>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</si>
  <si>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</si>
  <si>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</si>
  <si>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</si>
  <si>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</si>
  <si>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</si>
  <si>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</si>
  <si>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</si>
  <si>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</si>
  <si>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</si>
  <si>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</si>
  <si>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</si>
  <si>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</si>
  <si>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</si>
  <si>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</si>
  <si>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</si>
  <si>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</si>
  <si>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</si>
  <si>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</si>
  <si>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</si>
  <si>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</si>
  <si>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</si>
  <si>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</si>
  <si>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</si>
  <si>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</si>
  <si>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</si>
  <si>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</si>
  <si>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</si>
  <si>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</si>
  <si>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</si>
  <si>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</si>
  <si>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</si>
  <si>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</si>
  <si>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</si>
  <si>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</si>
  <si>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</si>
  <si>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</si>
  <si>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</si>
  <si>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</si>
  <si>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</si>
  <si>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</si>
  <si>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</si>
  <si>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</si>
  <si>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</si>
  <si>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</si>
  <si>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</si>
  <si>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</si>
  <si>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</si>
  <si>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</si>
  <si>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</si>
  <si>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</si>
  <si>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</si>
  <si>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</si>
  <si>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</si>
  <si>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</si>
  <si>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</si>
  <si>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</si>
  <si>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</si>
  <si>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</si>
  <si>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</si>
  <si>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</si>
  <si>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</si>
  <si>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</si>
  <si>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</si>
  <si>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</si>
  <si>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</si>
  <si>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</si>
  <si>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</si>
  <si>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</si>
  <si>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</si>
  <si>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</si>
  <si>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</si>
  <si>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</si>
  <si>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</si>
  <si>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</si>
  <si>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</si>
  <si>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</si>
  <si>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</si>
  <si>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</si>
  <si>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</si>
  <si>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</si>
  <si>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</si>
  <si>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</si>
  <si>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</si>
  <si>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</si>
  <si>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</si>
  <si>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</si>
  <si>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</si>
  <si>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</si>
  <si>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</si>
  <si>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</si>
  <si>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</si>
  <si>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</si>
  <si>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</si>
  <si>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</si>
  <si>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</si>
  <si>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</si>
  <si>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</si>
  <si>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</si>
  <si>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</si>
  <si>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</si>
  <si>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</si>
  <si>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</si>
  <si>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</si>
  <si>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</si>
  <si>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</si>
  <si>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</si>
  <si>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</si>
  <si>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</si>
  <si>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</si>
  <si>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</si>
  <si>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</si>
  <si>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</si>
  <si>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</si>
  <si>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</si>
  <si>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</si>
  <si>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</si>
  <si>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</si>
  <si>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</si>
  <si>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</si>
  <si>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</si>
  <si>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</si>
  <si>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</si>
  <si>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</si>
  <si>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</si>
  <si>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</si>
  <si>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</si>
  <si>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</si>
  <si>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</si>
  <si>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</si>
  <si>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</si>
  <si>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</si>
  <si>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</si>
  <si>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</si>
  <si>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</si>
  <si>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</si>
  <si>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</si>
  <si>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</si>
  <si>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</si>
  <si>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</si>
  <si>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</si>
  <si>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</si>
  <si>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</si>
  <si>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</si>
  <si>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</si>
  <si>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</si>
  <si>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</si>
  <si>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</si>
  <si>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</si>
  <si>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</si>
  <si>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</si>
  <si>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</si>
  <si>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</si>
  <si>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</si>
  <si>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</si>
  <si>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</si>
  <si>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</si>
  <si>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</si>
  <si>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</si>
  <si>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</si>
  <si>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</si>
  <si>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</si>
  <si>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</si>
  <si>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</si>
  <si>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</si>
  <si>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</si>
  <si>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</si>
  <si>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</si>
  <si>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</si>
  <si>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</si>
  <si>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</si>
  <si>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</si>
  <si>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</si>
  <si>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</si>
  <si>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</si>
  <si>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</si>
  <si>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</si>
  <si>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</si>
  <si>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</si>
  <si>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</si>
  <si>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</si>
  <si>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</si>
  <si>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</si>
  <si>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</si>
  <si>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</si>
  <si>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</si>
  <si>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</si>
  <si>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</si>
  <si>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</si>
  <si>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</si>
  <si>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</si>
  <si>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</si>
  <si>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</si>
  <si>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</si>
  <si>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</si>
  <si>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</si>
  <si>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</si>
  <si>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</si>
  <si>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</si>
  <si>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</si>
  <si>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</si>
  <si>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</si>
  <si>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</si>
  <si>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</si>
  <si>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</si>
  <si>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</si>
  <si>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</si>
  <si>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</si>
  <si>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</si>
  <si>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</si>
  <si>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</si>
  <si>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</si>
  <si>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</si>
  <si>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</si>
  <si>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</si>
  <si>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</si>
  <si>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</si>
  <si>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</si>
  <si>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</si>
  <si>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</si>
  <si>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</si>
  <si>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</si>
  <si>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</si>
  <si>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</si>
  <si>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</si>
  <si>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</si>
  <si>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</si>
  <si>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</si>
  <si>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</si>
  <si>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</si>
  <si>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</si>
  <si>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</si>
  <si>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</si>
  <si>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</si>
  <si>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</si>
  <si>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</si>
  <si>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</si>
  <si>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</si>
  <si>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</si>
  <si>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</si>
  <si>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</si>
  <si>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</si>
  <si>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</si>
  <si>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</si>
  <si>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</si>
  <si>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</si>
  <si>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</si>
  <si>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</si>
  <si>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</si>
  <si>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</si>
  <si>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</si>
  <si>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</si>
  <si>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</si>
  <si>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</si>
  <si>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</si>
  <si>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</si>
  <si>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</si>
  <si>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</si>
  <si>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</si>
  <si>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</si>
  <si>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</si>
  <si>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</si>
  <si>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</si>
  <si>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</si>
  <si>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</si>
  <si>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</si>
  <si>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</si>
  <si>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</si>
  <si>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</si>
  <si>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</si>
  <si>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</si>
  <si>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</si>
  <si>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</si>
  <si>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</si>
  <si>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</si>
  <si>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</si>
  <si>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</si>
  <si>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</si>
  <si>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</si>
  <si>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</si>
  <si>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</si>
  <si>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</si>
  <si>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</si>
  <si>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</si>
  <si>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</si>
  <si>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</si>
  <si>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</si>
  <si>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</si>
  <si>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</si>
  <si>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</si>
  <si>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</si>
  <si>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</si>
  <si>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</si>
  <si>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</si>
  <si>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</si>
  <si>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</si>
  <si>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</si>
  <si>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</si>
  <si>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</si>
  <si>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</si>
  <si>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</si>
  <si>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</si>
  <si>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</si>
  <si>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</si>
  <si>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</si>
  <si>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</si>
  <si>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</si>
  <si>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</si>
  <si>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</si>
  <si>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</si>
  <si>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</si>
  <si>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</si>
  <si>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</si>
  <si>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</si>
  <si>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</si>
  <si>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</si>
  <si>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</si>
  <si>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</si>
  <si>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</si>
  <si>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</si>
  <si>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</si>
  <si>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</si>
  <si>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</si>
  <si>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</si>
  <si>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</si>
  <si>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</si>
  <si>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</si>
  <si>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</si>
  <si>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</si>
  <si>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</si>
  <si>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</si>
  <si>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</si>
  <si>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</si>
  <si>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</si>
  <si>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</si>
  <si>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</si>
  <si>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</si>
  <si>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</si>
  <si>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</si>
  <si>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</si>
  <si>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</si>
  <si>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</si>
  <si>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</si>
  <si>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</si>
  <si>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</si>
  <si>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</si>
  <si>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</si>
  <si>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</si>
  <si>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</si>
  <si>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</si>
  <si>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</si>
  <si>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</si>
  <si>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</si>
  <si>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</si>
  <si>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</si>
  <si>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</si>
  <si>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</si>
  <si>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</si>
  <si>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</si>
  <si>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</si>
  <si>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</si>
  <si>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</si>
  <si>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</si>
  <si>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</si>
  <si>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</si>
  <si>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</si>
  <si>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</si>
  <si>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</si>
  <si>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</si>
  <si>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</si>
  <si>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</si>
  <si>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</si>
  <si>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</si>
  <si>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</si>
  <si>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</si>
  <si>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</si>
  <si>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</si>
  <si>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</si>
  <si>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</si>
  <si>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</si>
  <si>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</si>
  <si>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</si>
  <si>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</si>
  <si>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</si>
  <si>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</si>
  <si>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</si>
  <si>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</si>
  <si>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</si>
  <si>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</si>
  <si>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</si>
  <si>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</si>
  <si>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</si>
  <si>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</si>
  <si>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</si>
  <si>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</si>
  <si>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</si>
  <si>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</si>
  <si>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</si>
  <si>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</si>
  <si>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</si>
  <si>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</si>
  <si>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</si>
  <si>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</si>
  <si>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</si>
  <si>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</si>
  <si>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</si>
  <si>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</si>
  <si>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</si>
  <si>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</si>
  <si>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</si>
  <si>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</si>
  <si>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</si>
  <si>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</si>
  <si>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</si>
  <si>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</si>
  <si>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</si>
  <si>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</si>
  <si>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</si>
  <si>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</si>
  <si>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</si>
  <si>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</si>
  <si>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</si>
  <si>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</si>
  <si>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</si>
  <si>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</si>
  <si>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</si>
  <si>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</si>
  <si>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</si>
  <si>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</si>
  <si>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</si>
  <si>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</si>
  <si>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</si>
  <si>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</si>
  <si>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</si>
  <si>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</si>
  <si>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</si>
  <si>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</si>
  <si>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</si>
  <si>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</si>
  <si>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</si>
  <si>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</si>
  <si>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</si>
  <si>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</si>
  <si>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</si>
  <si>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</si>
  <si>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</si>
  <si>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</si>
  <si>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</si>
  <si>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</si>
  <si>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</si>
  <si>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</si>
  <si>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</si>
  <si>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</si>
  <si>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</si>
  <si>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</si>
  <si>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</si>
  <si>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</si>
  <si>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</si>
  <si>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</si>
  <si>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</si>
  <si>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</si>
  <si>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</si>
  <si>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</si>
  <si>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</si>
  <si>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</si>
  <si>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</si>
  <si>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</si>
  <si>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</si>
  <si>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</si>
  <si>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</si>
  <si>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</si>
  <si>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</si>
  <si>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</si>
  <si>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</si>
  <si>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</si>
  <si>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</si>
  <si>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</si>
  <si>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</si>
  <si>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</si>
  <si>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</si>
  <si>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</si>
  <si>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</si>
  <si>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</si>
  <si>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</si>
  <si>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</si>
  <si>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</si>
  <si>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</si>
  <si>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</si>
  <si>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</si>
  <si>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</si>
  <si>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</si>
  <si>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</si>
  <si>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</si>
  <si>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</si>
  <si>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</si>
  <si>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</si>
  <si>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</si>
  <si>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</si>
  <si>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</si>
  <si>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</si>
  <si>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</si>
  <si>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</si>
  <si>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</si>
  <si>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</si>
  <si>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</si>
  <si>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</si>
  <si>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</si>
  <si>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</si>
  <si>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</si>
  <si>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</si>
  <si>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</si>
  <si>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</si>
  <si>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</si>
  <si>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</si>
  <si>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</si>
  <si>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</si>
  <si>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</si>
  <si>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</si>
  <si>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</si>
  <si>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</si>
  <si>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</si>
  <si>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</si>
  <si>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</si>
  <si>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</si>
  <si>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</si>
  <si>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</si>
  <si>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</si>
  <si>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</si>
  <si>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</si>
  <si>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</si>
  <si>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</si>
  <si>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</si>
  <si>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</si>
  <si>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</si>
  <si>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</si>
  <si>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</si>
  <si>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</si>
  <si>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</si>
  <si>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</si>
  <si>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</si>
  <si>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</si>
  <si>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</si>
  <si>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</si>
  <si>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</si>
  <si>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</si>
  <si>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</si>
  <si>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</si>
  <si>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</si>
  <si>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</si>
  <si>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</si>
  <si>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</si>
  <si>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</si>
  <si>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</si>
  <si>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</si>
  <si>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</si>
  <si>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</si>
  <si>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</si>
  <si>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</si>
  <si>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</si>
  <si>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</si>
  <si>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</si>
  <si>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</si>
  <si>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</si>
  <si>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</si>
  <si>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</si>
  <si>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</si>
  <si>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</si>
  <si>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</si>
  <si>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</si>
  <si>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</si>
  <si>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</si>
  <si>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</si>
  <si>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</si>
  <si>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</si>
  <si>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</si>
  <si>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</si>
  <si>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</si>
  <si>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</si>
  <si>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</si>
  <si>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</si>
  <si>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</si>
  <si>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</si>
  <si>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</si>
  <si>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</si>
  <si>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</si>
  <si>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</si>
  <si>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</si>
  <si>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</si>
  <si>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</si>
  <si>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</si>
  <si>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</si>
  <si>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</si>
  <si>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</si>
  <si>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</si>
  <si>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</si>
  <si>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</si>
  <si>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</si>
  <si>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</si>
  <si>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</si>
  <si>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</si>
  <si>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</si>
  <si>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</si>
  <si>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</si>
  <si>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</si>
  <si>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</si>
  <si>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</si>
  <si>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</si>
  <si>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</si>
  <si>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</si>
  <si>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</si>
  <si>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</si>
  <si>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</si>
  <si>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</si>
  <si>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</si>
  <si>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</si>
  <si>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</si>
  <si>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</si>
  <si>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</si>
  <si>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</si>
  <si>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</si>
  <si>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</si>
  <si>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</si>
  <si>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</si>
  <si>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</si>
  <si>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</si>
  <si>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</si>
  <si>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</si>
  <si>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</si>
  <si>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</si>
  <si>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</si>
  <si>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</si>
  <si>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</si>
  <si>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</si>
  <si>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</si>
  <si>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</si>
  <si>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</si>
  <si>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</si>
  <si>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</si>
  <si>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</si>
  <si>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</si>
  <si>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</si>
  <si>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</si>
  <si>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</si>
  <si>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</si>
  <si>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</si>
  <si>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</si>
  <si>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</si>
  <si>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</si>
  <si>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</si>
  <si>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</si>
  <si>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</si>
  <si>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</si>
  <si>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</si>
  <si>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</si>
  <si>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</si>
  <si>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</si>
  <si>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</si>
  <si>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</si>
  <si>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</si>
  <si>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</si>
  <si>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</si>
  <si>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</si>
  <si>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</si>
  <si>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</si>
  <si>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</si>
  <si>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</si>
  <si>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</si>
  <si>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</si>
  <si>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</si>
  <si>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</si>
  <si>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</si>
  <si>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</si>
  <si>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</si>
  <si>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</si>
  <si>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</si>
  <si>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</si>
  <si>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</si>
  <si>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</si>
  <si>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</si>
  <si>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</si>
  <si>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</si>
  <si>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</si>
  <si>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</si>
  <si>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</si>
  <si>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</si>
  <si>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</si>
  <si>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</si>
  <si>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</si>
  <si>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</si>
  <si>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</si>
  <si>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</si>
  <si>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</si>
  <si>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</si>
  <si>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</si>
  <si>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</si>
  <si>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</si>
  <si>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</si>
  <si>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</si>
  <si>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</si>
  <si>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</si>
  <si>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</si>
  <si>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</si>
  <si>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</si>
  <si>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</si>
  <si>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</si>
  <si>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</si>
  <si>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</si>
  <si>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</si>
  <si>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</si>
  <si>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</si>
  <si>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</si>
  <si>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</si>
  <si>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</si>
  <si>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</si>
  <si>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</si>
  <si>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</si>
  <si>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</si>
  <si>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</si>
  <si>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</si>
  <si>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</si>
  <si>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</si>
  <si>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</si>
  <si>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</si>
  <si>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</si>
  <si>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</si>
  <si>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</si>
  <si>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</si>
  <si>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</si>
  <si>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</si>
  <si>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</si>
  <si>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</si>
  <si>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</si>
  <si>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</si>
  <si>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</si>
  <si>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</si>
  <si>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</si>
  <si>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</si>
  <si>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</si>
  <si>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</si>
  <si>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</si>
  <si>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</si>
  <si>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</si>
  <si>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</si>
  <si>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</si>
  <si>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</si>
  <si>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</si>
  <si>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</si>
  <si>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</si>
  <si>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</si>
  <si>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</si>
  <si>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</si>
  <si>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</si>
  <si>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</si>
  <si>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</si>
  <si>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</si>
  <si>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</si>
  <si>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</si>
  <si>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</si>
  <si>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</si>
  <si>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</si>
  <si>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</si>
  <si>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</si>
  <si>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</si>
  <si>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</si>
  <si>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</si>
  <si>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</si>
  <si>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</si>
  <si>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</si>
  <si>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</si>
  <si>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</si>
  <si>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</si>
  <si>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</si>
  <si>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</si>
  <si>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</si>
  <si>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</si>
  <si>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</si>
  <si>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</si>
  <si>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</si>
  <si>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</si>
  <si>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</si>
  <si>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</si>
  <si>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</si>
  <si>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</si>
  <si>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</si>
  <si>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</si>
  <si>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</si>
  <si>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</si>
  <si>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</si>
  <si>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</si>
  <si>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</si>
  <si>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</si>
  <si>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</si>
  <si>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</si>
  <si>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</si>
  <si>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</si>
  <si>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</si>
  <si>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</si>
  <si>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</si>
  <si>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</si>
  <si>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</si>
  <si>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</si>
  <si>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</si>
  <si>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</si>
  <si>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</si>
  <si>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</si>
  <si>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</si>
  <si>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</si>
  <si>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</si>
  <si>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</si>
  <si>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</si>
  <si>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</si>
  <si>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</si>
  <si>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</si>
  <si>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</si>
  <si>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</si>
  <si>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</si>
  <si>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</si>
  <si>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</si>
  <si>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</si>
  <si>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</si>
  <si>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</si>
  <si>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</si>
  <si>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</si>
  <si>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</si>
  <si>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</si>
  <si>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</si>
  <si>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</si>
  <si>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</si>
  <si>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</si>
  <si>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</si>
  <si>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</si>
  <si>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</si>
  <si>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</si>
  <si>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</si>
  <si>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</si>
  <si>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</si>
  <si>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</si>
  <si>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</si>
  <si>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</si>
  <si>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</si>
  <si>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</si>
  <si>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</si>
  <si>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</si>
  <si>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</si>
  <si>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</si>
  <si>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</si>
  <si>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</si>
  <si>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</si>
  <si>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</si>
  <si>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</si>
  <si>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</si>
  <si>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</si>
  <si>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</si>
  <si>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</si>
  <si>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</si>
  <si>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</si>
  <si>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</si>
  <si>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</si>
  <si>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</si>
  <si>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</si>
  <si>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</si>
  <si>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</si>
  <si>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</si>
  <si>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</si>
  <si>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</si>
  <si>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</si>
  <si>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</si>
  <si>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</si>
  <si>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</si>
  <si>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</si>
  <si>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</si>
  <si>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</si>
  <si>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</si>
  <si>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</si>
  <si>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</si>
  <si>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</si>
  <si>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</si>
  <si>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</si>
  <si>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</si>
  <si>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</si>
  <si>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</si>
  <si>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</si>
  <si>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</si>
  <si>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</si>
  <si>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</si>
  <si>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</si>
  <si>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</si>
  <si>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</si>
  <si>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</si>
  <si>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</si>
  <si>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</si>
  <si>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</si>
  <si>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</si>
  <si>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</si>
  <si>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</si>
  <si>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</si>
  <si>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</si>
  <si>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</si>
  <si>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</si>
  <si>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</si>
  <si>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</si>
  <si>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</si>
  <si>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</si>
  <si>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</si>
  <si>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</si>
  <si>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</si>
  <si>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</si>
  <si>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</si>
  <si>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</si>
  <si>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</si>
  <si>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</si>
  <si>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</si>
  <si>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</si>
  <si>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</si>
  <si>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</si>
  <si>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</si>
  <si>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</si>
  <si>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</si>
  <si>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</si>
  <si>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</si>
  <si>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</si>
  <si>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</si>
  <si>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</si>
  <si>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</si>
  <si>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</si>
  <si>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</si>
  <si>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</si>
  <si>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</si>
  <si>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</si>
  <si>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</si>
  <si>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</si>
  <si>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</si>
  <si>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</si>
  <si>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</si>
  <si>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</si>
  <si>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</si>
  <si>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</si>
  <si>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</si>
  <si>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</si>
  <si>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</si>
  <si>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</si>
  <si>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</si>
  <si>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</si>
  <si>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</si>
  <si>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</si>
  <si>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</si>
  <si>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</si>
  <si>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</si>
  <si>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</si>
  <si>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</si>
  <si>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</si>
  <si>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</si>
  <si>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</si>
  <si>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</si>
  <si>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</si>
  <si>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</si>
  <si>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</si>
  <si>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</si>
  <si>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</si>
  <si>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</si>
  <si>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</si>
  <si>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</si>
  <si>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</si>
  <si>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</si>
  <si>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</si>
  <si>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</si>
  <si>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</si>
  <si>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</si>
  <si>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</si>
  <si>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</si>
  <si>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</si>
  <si>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</si>
  <si>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</si>
  <si>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</si>
  <si>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</si>
  <si>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</si>
  <si>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</si>
  <si>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</si>
  <si>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</si>
  <si>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</si>
  <si>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</si>
  <si>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</si>
  <si>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</si>
  <si>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</si>
  <si>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</si>
  <si>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</si>
  <si>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</si>
  <si>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</si>
  <si>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</si>
  <si>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</si>
  <si>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</si>
  <si>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</si>
  <si>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</si>
  <si>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</si>
  <si>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</si>
  <si>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</si>
  <si>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</si>
  <si>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</si>
  <si>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</si>
  <si>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</si>
  <si>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</si>
  <si>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</si>
  <si>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</si>
  <si>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</si>
  <si>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</si>
  <si>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</si>
  <si>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</si>
  <si>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</si>
  <si>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</si>
  <si>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</si>
  <si>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</si>
  <si>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</si>
  <si>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</si>
  <si>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</si>
  <si>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</si>
  <si>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</si>
  <si>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</si>
  <si>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</si>
  <si>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</si>
  <si>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</si>
  <si>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</si>
  <si>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</si>
  <si>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</si>
  <si>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</si>
  <si>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</si>
  <si>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</si>
  <si>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</si>
  <si>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</si>
  <si>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</si>
  <si>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</si>
  <si>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</si>
  <si>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</si>
  <si>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</si>
  <si>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</si>
  <si>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</si>
  <si>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</si>
  <si>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</si>
  <si>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</si>
  <si>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</si>
  <si>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</si>
  <si>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</si>
  <si>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</si>
  <si>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</si>
  <si>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</si>
  <si>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</si>
  <si>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</si>
  <si>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</si>
  <si>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</si>
  <si>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</si>
  <si>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</si>
  <si>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</si>
  <si>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</si>
  <si>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</si>
  <si>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</si>
  <si>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</si>
  <si>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</si>
  <si>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</si>
  <si>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</si>
  <si>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</si>
  <si>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</si>
  <si>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</si>
  <si>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</si>
  <si>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</si>
  <si>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</si>
  <si>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</si>
  <si>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</si>
  <si>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</si>
  <si>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</si>
  <si>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</si>
  <si>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</si>
  <si>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</si>
  <si>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</si>
  <si>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</si>
  <si>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</si>
  <si>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</si>
  <si>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</si>
  <si>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</si>
  <si>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</si>
  <si>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</si>
  <si>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</si>
  <si>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</si>
  <si>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</si>
  <si>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</si>
  <si>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</si>
  <si>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</si>
  <si>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</si>
  <si>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</si>
  <si>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</si>
  <si>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</si>
  <si>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</si>
  <si>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</si>
  <si>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</si>
  <si>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</si>
  <si>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</si>
  <si>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</si>
  <si>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</si>
  <si>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</si>
  <si>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</si>
  <si>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</si>
  <si>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</si>
  <si>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</si>
  <si>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</si>
  <si>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</si>
  <si>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</si>
  <si>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</si>
  <si>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</si>
  <si>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</si>
  <si>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</si>
  <si>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</si>
  <si>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</si>
  <si>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</si>
  <si>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</si>
  <si>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</si>
  <si>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</si>
  <si>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</si>
  <si>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</si>
  <si>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</si>
  <si>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</si>
  <si>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</si>
  <si>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</si>
  <si>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</si>
  <si>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</si>
  <si>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</si>
  <si>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</si>
  <si>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</si>
  <si>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</si>
  <si>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</si>
  <si>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</si>
  <si>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</si>
  <si>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</si>
  <si>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</si>
  <si>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</si>
  <si>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</si>
  <si>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</si>
  <si>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</si>
  <si>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</si>
  <si>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</si>
  <si>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</si>
  <si>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</si>
  <si>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</si>
  <si>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</si>
  <si>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</si>
  <si>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</si>
  <si>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</si>
  <si>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</si>
  <si>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</si>
  <si>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</si>
  <si>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</si>
  <si>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</si>
  <si>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</si>
  <si>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</si>
  <si>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</si>
  <si>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</si>
  <si>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</si>
  <si>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</si>
  <si>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</si>
  <si>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</si>
  <si>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</si>
  <si>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</si>
  <si>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</si>
  <si>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</si>
  <si>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</si>
  <si>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</si>
  <si>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</si>
  <si>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</si>
  <si>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</si>
  <si>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</si>
  <si>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</si>
  <si>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</si>
  <si>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</si>
  <si>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</si>
  <si>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</si>
  <si>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</si>
  <si>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</si>
  <si>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</si>
  <si>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</si>
  <si>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</si>
  <si>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</si>
  <si>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</si>
  <si>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</si>
  <si>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</si>
  <si>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</si>
  <si>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</si>
  <si>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</si>
  <si>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</si>
  <si>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</si>
  <si>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</si>
  <si>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</si>
  <si>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</si>
  <si>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</si>
  <si>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</si>
  <si>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</si>
  <si>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</si>
  <si>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</si>
  <si>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</si>
  <si>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</si>
  <si>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</si>
  <si>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</si>
  <si>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</si>
  <si>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</si>
  <si>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</si>
  <si>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</si>
  <si>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</si>
  <si>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</si>
  <si>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</si>
  <si>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</si>
  <si>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</si>
  <si>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</si>
  <si>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</si>
  <si>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</si>
  <si>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</si>
  <si>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</si>
  <si>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</si>
  <si>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</si>
  <si>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</si>
  <si>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</si>
  <si>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</si>
  <si>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</si>
  <si>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</si>
  <si>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</si>
  <si>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</si>
  <si>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</si>
  <si>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</si>
  <si>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</si>
  <si>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</si>
  <si>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</si>
  <si>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</si>
  <si>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</si>
  <si>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</si>
  <si>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</si>
  <si>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</si>
  <si>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</si>
  <si>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</si>
  <si>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</si>
  <si>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</si>
  <si>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</si>
  <si>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</si>
  <si>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</si>
  <si>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</si>
  <si>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</si>
  <si>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</si>
  <si>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</si>
  <si>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</si>
  <si>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</si>
  <si>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</si>
  <si>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</si>
  <si>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</si>
  <si>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</si>
  <si>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</si>
  <si>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</si>
  <si>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</si>
  <si>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</si>
  <si>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</si>
  <si>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</si>
  <si>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</si>
  <si>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</si>
  <si>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</si>
  <si>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</si>
  <si>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</si>
  <si>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</si>
  <si>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</si>
  <si>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</si>
  <si>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</si>
  <si>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</si>
  <si>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</si>
  <si>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</si>
  <si>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</si>
  <si>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</si>
  <si>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</si>
  <si>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</si>
  <si>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</si>
  <si>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</si>
  <si>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</si>
  <si>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</si>
  <si>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</si>
  <si>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</si>
  <si>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</si>
  <si>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</si>
  <si>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</si>
  <si>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</si>
  <si>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</si>
  <si>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</si>
  <si>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</si>
  <si>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</si>
  <si>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</si>
  <si>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</si>
  <si>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</si>
  <si>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</si>
  <si>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</si>
  <si>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</si>
  <si>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</si>
  <si>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</si>
  <si>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</si>
  <si>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</si>
  <si>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</si>
  <si>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</si>
  <si>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</si>
  <si>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</si>
  <si>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</si>
  <si>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</si>
  <si>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</si>
  <si>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</si>
  <si>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</si>
  <si>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</si>
  <si>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</si>
  <si>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</si>
  <si>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</si>
  <si>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</si>
  <si>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</si>
  <si>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</si>
  <si>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</si>
  <si>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</si>
  <si>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</si>
  <si>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</si>
  <si>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</si>
  <si>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</si>
  <si>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</si>
  <si>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</si>
  <si>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</si>
  <si>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</si>
  <si>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</si>
  <si>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</si>
  <si>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</si>
  <si>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</si>
  <si>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</si>
  <si>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</si>
  <si>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</si>
  <si>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</si>
  <si>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</si>
  <si>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</si>
  <si>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</si>
  <si>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</si>
  <si>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</si>
  <si>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</si>
  <si>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</si>
  <si>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</si>
  <si>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</si>
  <si>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</si>
  <si>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</si>
  <si>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</si>
  <si>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</si>
  <si>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</si>
  <si>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</si>
  <si>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</si>
  <si>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</si>
  <si>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</si>
  <si>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</si>
  <si>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</si>
  <si>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</si>
  <si>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</si>
  <si>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</si>
  <si>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</si>
  <si>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</si>
  <si>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</si>
  <si>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</si>
  <si>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</si>
  <si>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</si>
  <si>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</si>
  <si>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</si>
  <si>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</si>
  <si>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</si>
  <si>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</si>
  <si>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</si>
  <si>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</si>
  <si>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</si>
  <si>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</si>
  <si>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</si>
  <si>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</si>
  <si>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</si>
  <si>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</si>
  <si>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</si>
  <si>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</si>
  <si>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</si>
  <si>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</si>
  <si>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</si>
  <si>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</si>
  <si>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</si>
  <si>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</si>
  <si>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</si>
  <si>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</si>
  <si>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</si>
  <si>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</si>
  <si>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</si>
  <si>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</si>
  <si>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</si>
  <si>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</si>
  <si>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</si>
  <si>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</si>
  <si>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</si>
  <si>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</si>
  <si>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</si>
  <si>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</si>
  <si>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</si>
  <si>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</si>
  <si>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</si>
  <si>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</si>
  <si>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</si>
  <si>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</si>
  <si>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</si>
  <si>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</si>
  <si>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</si>
  <si>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</si>
  <si>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</si>
  <si>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</si>
  <si>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</si>
  <si>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</si>
  <si>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</si>
  <si>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</si>
  <si>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</si>
  <si>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</si>
  <si>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</si>
  <si>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</si>
  <si>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</si>
  <si>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</si>
  <si>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</si>
  <si>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</si>
  <si>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</si>
  <si>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</si>
  <si>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</si>
  <si>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</si>
  <si>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</si>
  <si>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</si>
  <si>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</si>
  <si>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</si>
  <si>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</si>
  <si>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</si>
  <si>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</si>
  <si>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</si>
  <si>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</si>
  <si>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</si>
  <si>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</si>
  <si>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</si>
  <si>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</si>
  <si>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</si>
  <si>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</si>
  <si>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</si>
  <si>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</si>
  <si>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</si>
  <si>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</si>
  <si>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</si>
  <si>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</si>
  <si>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</si>
  <si>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</si>
  <si>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</si>
  <si>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</si>
  <si>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</si>
  <si>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</si>
  <si>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</si>
  <si>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</si>
  <si>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</si>
  <si>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</si>
  <si>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</si>
  <si>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</si>
  <si>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</si>
  <si>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</si>
  <si>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</si>
  <si>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</si>
  <si>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</si>
  <si>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</si>
  <si>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</si>
  <si>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</si>
  <si>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</si>
  <si>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</si>
  <si>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</si>
  <si>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</si>
  <si>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</si>
  <si>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</si>
  <si>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</si>
  <si>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</si>
  <si>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</si>
  <si>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</si>
  <si>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</si>
  <si>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</si>
  <si>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</si>
  <si>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</si>
  <si>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</si>
  <si>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</si>
  <si>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</si>
  <si>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</si>
  <si>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</si>
  <si>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</si>
  <si>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</si>
  <si>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</si>
  <si>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</si>
  <si>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</si>
  <si>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</si>
  <si>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</si>
  <si>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</si>
  <si>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</si>
  <si>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</si>
  <si>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</si>
  <si>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</si>
  <si>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</si>
  <si>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</si>
  <si>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</si>
  <si>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</si>
  <si>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</si>
  <si>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</si>
  <si>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</si>
  <si>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</si>
  <si>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</si>
  <si>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</si>
  <si>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</si>
  <si>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</si>
  <si>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</si>
  <si>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</si>
  <si>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</si>
  <si>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</si>
  <si>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</si>
  <si>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</si>
  <si>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</si>
  <si>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</si>
  <si>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</si>
  <si>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</si>
  <si>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</si>
  <si>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</si>
  <si>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</si>
  <si>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</si>
  <si>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</si>
  <si>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</si>
  <si>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</si>
  <si>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</si>
  <si>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</si>
  <si>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</si>
  <si>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</si>
  <si>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</si>
  <si>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</si>
  <si>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</si>
  <si>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</si>
  <si>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</si>
  <si>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</si>
  <si>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</si>
  <si>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</si>
  <si>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</si>
  <si>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</si>
  <si>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</si>
  <si>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</si>
  <si>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</si>
  <si>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</si>
  <si>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</si>
  <si>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</si>
  <si>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</si>
  <si>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</si>
  <si>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</si>
  <si>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</si>
  <si>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</si>
  <si>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</si>
  <si>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</si>
  <si>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</si>
  <si>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</si>
  <si>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</si>
  <si>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</si>
  <si>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</si>
  <si>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</si>
  <si>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</si>
  <si>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</si>
  <si>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</si>
  <si>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</si>
  <si>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</si>
  <si>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</si>
  <si>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</si>
  <si>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</si>
  <si>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</si>
  <si>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</si>
  <si>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</si>
  <si>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</si>
  <si>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</si>
  <si>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</si>
  <si>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</si>
  <si>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</si>
  <si>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</si>
  <si>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</si>
  <si>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</si>
  <si>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</si>
  <si>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</si>
  <si>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</si>
  <si>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</si>
  <si>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</si>
  <si>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</si>
  <si>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</si>
  <si>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</si>
  <si>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</si>
  <si>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</si>
  <si>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</si>
  <si>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</si>
  <si>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</si>
  <si>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</si>
  <si>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</si>
  <si>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</si>
  <si>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</si>
  <si>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</si>
  <si>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</si>
  <si>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</si>
  <si>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</si>
  <si>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</si>
  <si>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</si>
  <si>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</si>
  <si>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</si>
  <si>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</si>
  <si>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</si>
  <si>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</si>
  <si>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</si>
  <si>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</si>
  <si>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</si>
  <si>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</si>
  <si>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</si>
  <si>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</si>
  <si>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</si>
  <si>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</si>
  <si>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</si>
  <si>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</si>
  <si>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</si>
  <si>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</si>
  <si>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</si>
  <si>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</si>
  <si>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</si>
  <si>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</si>
  <si>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</si>
  <si>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</si>
  <si>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</si>
  <si>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</si>
  <si>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</si>
  <si>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</si>
  <si>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</si>
  <si>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</si>
  <si>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</si>
  <si>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</si>
  <si>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</si>
  <si>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</si>
  <si>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</si>
  <si>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</si>
  <si>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</si>
  <si>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</si>
  <si>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</si>
  <si>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</si>
  <si>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</si>
  <si>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</si>
  <si>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</si>
  <si>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</si>
  <si>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</si>
  <si>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</si>
  <si>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</si>
  <si>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</si>
  <si>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</si>
  <si>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</si>
  <si>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</si>
  <si>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</si>
  <si>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</si>
  <si>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</si>
  <si>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</si>
  <si>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</si>
  <si>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</si>
  <si>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</si>
  <si>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</si>
  <si>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</si>
  <si>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</si>
  <si>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</si>
  <si>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</si>
  <si>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</si>
  <si>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</si>
  <si>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</si>
  <si>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</si>
  <si>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</si>
  <si>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</si>
  <si>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</si>
  <si>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</si>
  <si>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</si>
  <si>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</si>
  <si>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</si>
  <si>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</si>
  <si>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</si>
  <si>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</si>
  <si>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</si>
  <si>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</si>
  <si>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</si>
  <si>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</si>
  <si>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</si>
  <si>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</si>
  <si>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</si>
  <si>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</si>
  <si>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</si>
  <si>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</si>
  <si>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</si>
  <si>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</si>
  <si>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</si>
  <si>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</si>
  <si>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</si>
  <si>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</si>
  <si>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</si>
  <si>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</si>
  <si>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</si>
  <si>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</si>
  <si>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</si>
  <si>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</si>
  <si>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</si>
  <si>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</si>
  <si>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</si>
  <si>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</si>
  <si>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</si>
  <si>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</si>
  <si>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</si>
  <si>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</si>
  <si>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</si>
  <si>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</si>
  <si>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</si>
  <si>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</si>
  <si>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</si>
  <si>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</si>
  <si>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</si>
  <si>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</si>
  <si>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</si>
  <si>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</si>
  <si>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</si>
  <si>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</si>
  <si>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</si>
  <si>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</si>
  <si>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</si>
  <si>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</si>
  <si>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</si>
  <si>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</si>
  <si>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</si>
  <si>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</si>
  <si>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</si>
  <si>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</si>
  <si>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</si>
  <si>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</si>
  <si>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</si>
  <si>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</si>
  <si>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</si>
  <si>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</si>
  <si>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</si>
  <si>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</si>
  <si>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</si>
  <si>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</si>
  <si>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</si>
  <si>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</si>
  <si>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</si>
  <si>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</si>
  <si>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</si>
  <si>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</si>
  <si>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</si>
  <si>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</si>
  <si>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</si>
  <si>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</si>
  <si>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</si>
  <si>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</si>
  <si>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</si>
  <si>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</si>
  <si>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</si>
  <si>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</si>
  <si>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</si>
  <si>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</si>
  <si>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</si>
  <si>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</si>
  <si>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</si>
  <si>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</si>
  <si>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</si>
  <si>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</si>
  <si>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</si>
  <si>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</si>
  <si>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</si>
  <si>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</si>
  <si>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</si>
  <si>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</si>
  <si>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</si>
  <si>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</si>
  <si>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</si>
  <si>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</si>
  <si>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</si>
  <si>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</si>
  <si>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</si>
  <si>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</si>
  <si>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</si>
  <si>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</si>
  <si>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</si>
  <si>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</si>
  <si>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</si>
  <si>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</si>
  <si>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</si>
  <si>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</si>
  <si>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</si>
  <si>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</si>
  <si>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</si>
  <si>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</si>
  <si>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</si>
  <si>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</si>
  <si>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</si>
  <si>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</si>
  <si>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</si>
  <si>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</si>
  <si>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</si>
  <si>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</si>
  <si>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</si>
  <si>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</si>
  <si>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</si>
  <si>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</si>
  <si>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</si>
  <si>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</si>
  <si>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</si>
  <si>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</si>
  <si>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</si>
  <si>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</si>
  <si>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</si>
  <si>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</si>
  <si>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</si>
  <si>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</si>
  <si>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</si>
  <si>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</si>
  <si>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</si>
  <si>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</si>
  <si>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</si>
  <si>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</si>
  <si>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</si>
  <si>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</si>
  <si>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</si>
  <si>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</si>
  <si>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</si>
  <si>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</si>
  <si>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</si>
  <si>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</si>
  <si>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</si>
  <si>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</si>
  <si>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</si>
  <si>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</si>
  <si>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</si>
  <si>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</si>
  <si>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</si>
  <si>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</si>
  <si>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</si>
  <si>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</si>
  <si>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</si>
  <si>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</si>
  <si>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</si>
  <si>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</si>
  <si>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</si>
  <si>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</si>
  <si>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</si>
  <si>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</si>
  <si>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</si>
  <si>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</si>
  <si>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</si>
  <si>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</si>
  <si>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</si>
  <si>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</si>
  <si>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</si>
  <si>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</si>
  <si>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</si>
  <si>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</si>
  <si>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</si>
  <si>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</si>
  <si>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</si>
  <si>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</si>
  <si>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</si>
  <si>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</si>
  <si>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</si>
  <si>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</si>
  <si>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</si>
  <si>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</si>
  <si>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</si>
  <si>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</si>
  <si>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</si>
  <si>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</si>
  <si>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</si>
  <si>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</si>
  <si>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</si>
  <si>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</si>
  <si>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</si>
  <si>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</si>
  <si>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</si>
  <si>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</si>
  <si>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</si>
  <si>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</si>
  <si>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</si>
  <si>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</si>
  <si>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</si>
  <si>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</si>
  <si>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</si>
  <si>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</si>
  <si>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</si>
  <si>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</si>
  <si>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</si>
  <si>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</si>
  <si>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</si>
  <si>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</si>
  <si>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</si>
  <si>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</si>
  <si>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</si>
  <si>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</si>
  <si>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</si>
  <si>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</si>
  <si>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</si>
  <si>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</si>
  <si>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</si>
  <si>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</si>
  <si>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</si>
  <si>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</si>
  <si>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</si>
  <si>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</si>
  <si>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</si>
  <si>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</si>
  <si>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</si>
  <si>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</si>
  <si>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</si>
  <si>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</si>
  <si>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</si>
  <si>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</si>
  <si>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</si>
  <si>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</si>
  <si>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</si>
  <si>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</si>
  <si>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</si>
  <si>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</si>
  <si>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</si>
  <si>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</si>
  <si>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</si>
  <si>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</si>
  <si>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</si>
  <si>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</si>
  <si>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</si>
  <si>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</si>
  <si>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</si>
  <si>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</si>
  <si>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</si>
  <si>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</si>
  <si>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</si>
  <si>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</si>
  <si>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</si>
  <si>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</si>
  <si>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</si>
  <si>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</si>
  <si>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</si>
  <si>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</si>
  <si>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</si>
  <si>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</si>
  <si>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</si>
  <si>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</si>
  <si>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</si>
  <si>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</si>
  <si>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</si>
  <si>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</si>
  <si>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</si>
  <si>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</si>
  <si>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</si>
  <si>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</si>
  <si>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</si>
  <si>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</si>
  <si>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</si>
  <si>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</si>
  <si>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</si>
  <si>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</si>
  <si>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</si>
  <si>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</si>
  <si>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</si>
  <si>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</si>
  <si>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</si>
  <si>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</si>
  <si>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</si>
  <si>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</si>
  <si>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</si>
  <si>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</si>
  <si>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</si>
  <si>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</si>
  <si>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</si>
  <si>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</si>
  <si>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</si>
  <si>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</si>
  <si>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</si>
  <si>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</si>
  <si>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</si>
  <si>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</si>
  <si>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</si>
  <si>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</si>
  <si>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</si>
  <si>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</si>
  <si>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</si>
  <si>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</si>
  <si>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</si>
  <si>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</si>
  <si>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</si>
  <si>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</si>
  <si>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</si>
  <si>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</si>
  <si>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</si>
  <si>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</si>
  <si>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</si>
  <si>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</si>
  <si>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</si>
  <si>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</si>
  <si>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</si>
  <si>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</si>
  <si>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</si>
  <si>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</si>
  <si>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</si>
  <si>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</si>
  <si>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</si>
  <si>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</si>
  <si>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</si>
  <si>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</si>
  <si>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</si>
  <si>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</si>
  <si>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</si>
  <si>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</si>
  <si>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</si>
  <si>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</si>
  <si>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</si>
  <si>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</si>
  <si>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</si>
  <si>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</si>
  <si>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</si>
  <si>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</si>
  <si>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</si>
  <si>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</si>
  <si>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</si>
  <si>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</si>
  <si>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</si>
  <si>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</si>
  <si>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</si>
  <si>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</si>
  <si>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</si>
  <si>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</si>
  <si>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</si>
  <si>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</si>
  <si>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</si>
  <si>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</si>
  <si>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</si>
  <si>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</si>
  <si>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</si>
  <si>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</si>
  <si>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</si>
  <si>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</si>
  <si>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</si>
  <si>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</si>
  <si>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</si>
  <si>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</si>
  <si>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</si>
  <si>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</si>
  <si>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</si>
  <si>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</si>
  <si>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</si>
  <si>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</si>
  <si>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</si>
  <si>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</si>
  <si>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</si>
  <si>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</si>
  <si>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</si>
  <si>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</si>
  <si>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</si>
  <si>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</si>
  <si>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</si>
  <si>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</si>
  <si>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</si>
  <si>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</si>
  <si>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</si>
  <si>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</si>
  <si>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</si>
  <si>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</si>
  <si>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</si>
  <si>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</si>
  <si>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</si>
  <si>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</si>
  <si>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</si>
  <si>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</si>
  <si>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</si>
  <si>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</si>
  <si>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</si>
  <si>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</si>
  <si>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</si>
  <si>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</si>
  <si>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</si>
  <si>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</si>
  <si>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</si>
  <si>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</si>
  <si>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</si>
  <si>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</si>
  <si>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</si>
  <si>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</si>
  <si>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</si>
  <si>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</si>
  <si>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</si>
  <si>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</si>
  <si>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</si>
  <si>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</si>
  <si>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</si>
  <si>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</si>
  <si>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</si>
  <si>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</si>
  <si>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</si>
  <si>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</si>
  <si>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</si>
  <si>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</si>
  <si>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</si>
  <si>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</si>
  <si>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</si>
  <si>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</si>
  <si>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</si>
  <si>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</si>
  <si>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</si>
  <si>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</si>
  <si>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</si>
  <si>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</si>
  <si>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</si>
  <si>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</si>
  <si>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</si>
  <si>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</si>
  <si>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</si>
  <si>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</si>
  <si>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</si>
  <si>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</si>
  <si>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</si>
  <si>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</si>
  <si>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</si>
  <si>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</si>
  <si>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</si>
  <si>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</si>
  <si>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</si>
  <si>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</si>
  <si>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</si>
  <si>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</si>
  <si>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</si>
  <si>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</si>
  <si>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</si>
  <si>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</si>
  <si>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</si>
  <si>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</si>
  <si>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</si>
  <si>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</si>
  <si>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</si>
  <si>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</si>
  <si>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</si>
  <si>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</si>
  <si>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</si>
  <si>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</si>
  <si>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</si>
  <si>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</si>
  <si>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</si>
  <si>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</si>
  <si>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</si>
  <si>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</si>
  <si>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</si>
  <si>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</si>
  <si>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</si>
  <si>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</si>
  <si>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</si>
  <si>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</si>
  <si>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</si>
  <si>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</si>
  <si>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</si>
  <si>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</si>
  <si>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</si>
  <si>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</si>
  <si>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</si>
  <si>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</si>
  <si>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</si>
  <si>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</si>
  <si>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</si>
  <si>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</si>
  <si>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</si>
  <si>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</si>
  <si>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</si>
  <si>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</si>
  <si>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</si>
  <si>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</si>
  <si>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</si>
  <si>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</si>
  <si>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</si>
  <si>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</si>
  <si>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</si>
  <si>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</si>
  <si>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</si>
  <si>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</si>
  <si>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</si>
  <si>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</si>
  <si>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</si>
  <si>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</si>
  <si>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</si>
  <si>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</si>
  <si>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</si>
  <si>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</si>
  <si>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</si>
  <si>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</si>
  <si>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</si>
  <si>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</si>
  <si>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</si>
  <si>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</si>
  <si>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</si>
  <si>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</si>
  <si>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</si>
  <si>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</si>
  <si>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</si>
  <si>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</si>
  <si>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</si>
  <si>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</si>
  <si>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</si>
  <si>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</si>
  <si>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</si>
  <si>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</si>
  <si>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</si>
  <si>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</si>
  <si>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</si>
  <si>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</si>
  <si>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</si>
  <si>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</si>
  <si>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</si>
  <si>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</si>
  <si>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</si>
  <si>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</si>
  <si>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</si>
  <si>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</si>
  <si>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</si>
  <si>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</si>
  <si>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</si>
  <si>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</si>
  <si>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</si>
  <si>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</si>
  <si>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</si>
  <si>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</si>
  <si>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</si>
  <si>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</si>
  <si>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</si>
  <si>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</si>
  <si>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</si>
  <si>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</si>
  <si>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</si>
  <si>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</si>
  <si>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</si>
  <si>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</si>
  <si>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</si>
  <si>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</si>
  <si>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</si>
  <si>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</si>
  <si>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</si>
  <si>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</si>
  <si>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</si>
  <si>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</si>
  <si>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</si>
  <si>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</si>
  <si>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</si>
  <si>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</si>
  <si>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</si>
  <si>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</si>
  <si>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</si>
  <si>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</si>
  <si>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</si>
  <si>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</si>
  <si>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</si>
  <si>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</si>
  <si>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</si>
  <si>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</si>
  <si>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</si>
  <si>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</si>
  <si>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</si>
  <si>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</si>
  <si>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</si>
  <si>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</si>
  <si>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</si>
  <si>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</si>
  <si>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</si>
  <si>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</si>
  <si>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</si>
  <si>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</si>
  <si>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</si>
  <si>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</si>
  <si>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</si>
  <si>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</si>
  <si>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</si>
  <si>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</si>
  <si>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</si>
  <si>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</si>
  <si>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</si>
  <si>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</si>
  <si>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</si>
  <si>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</si>
  <si>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</si>
  <si>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</si>
  <si>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</si>
  <si>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</si>
  <si>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</si>
  <si>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</si>
  <si>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</si>
  <si>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</si>
  <si>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</si>
  <si>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</si>
  <si>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</si>
  <si>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</si>
  <si>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</si>
  <si>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</si>
  <si>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</si>
  <si>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</si>
  <si>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</si>
  <si>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</si>
  <si>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</si>
  <si>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</si>
  <si>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</si>
  <si>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</si>
  <si>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</si>
  <si>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</si>
  <si>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</si>
  <si>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</si>
  <si>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</si>
  <si>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</si>
  <si>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</si>
  <si>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</si>
  <si>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</si>
  <si>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</si>
  <si>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</si>
  <si>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</si>
  <si>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</si>
  <si>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</si>
  <si>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</si>
  <si>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</si>
  <si>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</si>
  <si>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</si>
  <si>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</si>
  <si>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</si>
  <si>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</si>
  <si>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</si>
  <si>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</si>
  <si>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</si>
  <si>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</si>
  <si>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</si>
  <si>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</si>
  <si>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</si>
  <si>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</si>
  <si>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</si>
  <si>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</si>
  <si>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</si>
  <si>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</si>
  <si>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</si>
  <si>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</si>
  <si>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</si>
  <si>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</si>
  <si>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</si>
  <si>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</si>
  <si>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</si>
  <si>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</si>
  <si>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</si>
  <si>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</si>
  <si>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</si>
  <si>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</si>
  <si>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</si>
  <si>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</si>
  <si>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</si>
  <si>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</si>
  <si>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</si>
  <si>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</si>
  <si>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</si>
  <si>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</si>
  <si>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</si>
  <si>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</si>
  <si>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</si>
  <si>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</si>
  <si>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</si>
  <si>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</si>
  <si>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</si>
  <si>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</si>
  <si>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</si>
  <si>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</si>
  <si>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</si>
  <si>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</si>
  <si>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</si>
  <si>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</si>
  <si>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</si>
  <si>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</si>
  <si>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</si>
  <si>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</si>
  <si>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</si>
  <si>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</si>
  <si>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</si>
  <si>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</si>
  <si>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</si>
  <si>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</si>
  <si>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</si>
  <si>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</si>
  <si>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</si>
  <si>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</si>
  <si>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</si>
  <si>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</si>
  <si>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</si>
  <si>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</si>
  <si>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</si>
  <si>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</si>
  <si>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</si>
  <si>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</si>
  <si>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</si>
  <si>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</si>
  <si>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</si>
  <si>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</si>
  <si>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</si>
  <si>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</si>
  <si>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</si>
  <si>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</si>
  <si>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</si>
  <si>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</si>
  <si>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</si>
  <si>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</si>
  <si>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</si>
  <si>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</si>
  <si>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</si>
  <si>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</si>
  <si>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</si>
  <si>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</si>
  <si>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</si>
  <si>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</si>
  <si>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</si>
  <si>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</si>
  <si>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</si>
  <si>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</si>
  <si>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</si>
  <si>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</si>
  <si>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</si>
  <si>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</si>
  <si>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</si>
  <si>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</si>
  <si>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</si>
  <si>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</si>
  <si>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</si>
  <si>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</si>
  <si>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</si>
  <si>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</si>
  <si>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</si>
  <si>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</si>
  <si>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</si>
  <si>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</si>
  <si>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</si>
  <si>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</si>
  <si>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</si>
  <si>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</si>
  <si>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</si>
  <si>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</si>
  <si>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</si>
  <si>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</si>
  <si>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</si>
  <si>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</si>
  <si>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</si>
  <si>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</si>
  <si>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</si>
  <si>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</si>
  <si>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</si>
  <si>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</si>
  <si>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</si>
  <si>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</si>
  <si>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</si>
  <si>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</si>
  <si>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</si>
  <si>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</si>
  <si>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</si>
  <si>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</si>
  <si>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</si>
  <si>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</si>
  <si>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</si>
  <si>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</si>
  <si>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</si>
  <si>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</si>
  <si>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</si>
  <si>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</si>
  <si>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</si>
  <si>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</si>
  <si>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</si>
  <si>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</si>
  <si>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</si>
  <si>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</si>
  <si>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</si>
  <si>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</si>
  <si>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</si>
  <si>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</si>
  <si>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</si>
  <si>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</si>
  <si>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</si>
  <si>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</si>
  <si>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</si>
  <si>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</si>
  <si>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</si>
  <si>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</si>
  <si>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</si>
  <si>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</si>
  <si>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</si>
  <si>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</si>
  <si>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</si>
  <si>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</si>
  <si>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</si>
  <si>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</si>
  <si>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</si>
  <si>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</si>
  <si>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</si>
  <si>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</si>
  <si>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</si>
  <si>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</si>
  <si>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</si>
  <si>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</si>
  <si>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</si>
  <si>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</si>
  <si>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</si>
  <si>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</si>
  <si>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</si>
  <si>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</si>
  <si>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</si>
  <si>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</si>
  <si>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</si>
  <si>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</si>
  <si>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</si>
  <si>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</si>
  <si>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</si>
  <si>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</si>
  <si>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</si>
  <si>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</si>
  <si>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</si>
  <si>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</si>
  <si>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</si>
  <si>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</si>
  <si>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</si>
  <si>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</si>
  <si>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</si>
  <si>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</si>
  <si>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</si>
  <si>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</si>
  <si>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</si>
  <si>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</si>
  <si>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</si>
  <si>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</si>
  <si>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</si>
  <si>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</si>
  <si>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</si>
  <si>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</si>
  <si>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</si>
  <si>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</si>
  <si>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</si>
  <si>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</si>
  <si>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</si>
  <si>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</si>
  <si>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</si>
  <si>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</si>
  <si>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</si>
  <si>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</si>
  <si>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</si>
  <si>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</si>
  <si>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</si>
  <si>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</si>
  <si>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</si>
  <si>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</si>
  <si>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</si>
  <si>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</si>
  <si>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</si>
  <si>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</si>
  <si>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</si>
  <si>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</si>
  <si>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</si>
  <si>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</si>
  <si>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</si>
  <si>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</si>
  <si>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</si>
  <si>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</si>
  <si>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</si>
  <si>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</si>
  <si>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</si>
  <si>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</si>
  <si>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</si>
  <si>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</si>
  <si>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</si>
  <si>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</si>
  <si>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</si>
  <si>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</si>
  <si>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</si>
  <si>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</si>
  <si>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</si>
  <si>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</si>
  <si>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</si>
  <si>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</si>
  <si>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</si>
  <si>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</si>
  <si>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</si>
  <si>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</si>
  <si>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</si>
  <si>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</si>
  <si>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</si>
  <si>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</si>
  <si>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</si>
  <si>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</si>
  <si>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</si>
  <si>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</si>
  <si>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</si>
  <si>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</si>
  <si>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</si>
  <si>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</si>
  <si>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</si>
  <si>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</si>
  <si>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</si>
  <si>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</si>
  <si>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</si>
  <si>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</si>
  <si>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</si>
  <si>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</si>
  <si>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</si>
  <si>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</si>
  <si>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</si>
  <si>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</si>
  <si>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</si>
  <si>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</si>
  <si>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</si>
  <si>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</si>
  <si>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</si>
  <si>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</si>
  <si>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</si>
  <si>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</si>
  <si>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</si>
  <si>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</si>
  <si>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</si>
  <si>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</si>
  <si>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</si>
  <si>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</si>
  <si>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</si>
  <si>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</si>
  <si>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</si>
  <si>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</si>
  <si>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</si>
  <si>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</si>
  <si>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</si>
  <si>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</si>
  <si>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</si>
  <si>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</si>
  <si>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</si>
  <si>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</si>
  <si>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</si>
  <si>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</si>
  <si>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</si>
  <si>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</si>
  <si>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</si>
  <si>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</si>
  <si>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</si>
  <si>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</si>
  <si>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</si>
  <si>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</si>
  <si>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</si>
  <si>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</si>
  <si>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</si>
  <si>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</si>
  <si>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</si>
  <si>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</si>
  <si>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</si>
  <si>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</si>
  <si>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</si>
  <si>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</si>
  <si>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</si>
  <si>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</si>
  <si>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</si>
  <si>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</si>
  <si>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</si>
  <si>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</si>
  <si>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</si>
  <si>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</si>
  <si>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</si>
  <si>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</si>
  <si>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</si>
  <si>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</si>
  <si>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</si>
  <si>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</si>
  <si>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</si>
  <si>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</si>
  <si>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</si>
  <si>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</si>
  <si>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</si>
  <si>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</si>
  <si>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</si>
  <si>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</si>
  <si>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</si>
  <si>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</si>
  <si>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</si>
  <si>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</si>
  <si>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</si>
  <si>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</si>
  <si>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</si>
  <si>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</si>
  <si>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</si>
  <si>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</si>
  <si>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</si>
  <si>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</si>
  <si>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</si>
  <si>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</si>
  <si>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</si>
  <si>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</si>
  <si>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</si>
  <si>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</si>
  <si>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</si>
  <si>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</si>
  <si>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</si>
  <si>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</si>
  <si>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</si>
  <si>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</si>
  <si>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</si>
  <si>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</si>
  <si>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</si>
  <si>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</si>
  <si>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</si>
  <si>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</si>
  <si>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</si>
  <si>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</si>
  <si>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</si>
  <si>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</si>
  <si>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</si>
  <si>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</si>
  <si>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</si>
  <si>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</si>
  <si>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</si>
  <si>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</si>
  <si>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</si>
  <si>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</si>
  <si>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</si>
  <si>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</si>
  <si>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</si>
  <si>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</si>
  <si>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</si>
  <si>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</si>
  <si>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</si>
  <si>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</si>
  <si>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</si>
  <si>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</si>
  <si>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</si>
  <si>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</si>
  <si>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</si>
  <si>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</si>
  <si>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</si>
  <si>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</si>
  <si>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</si>
  <si>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</si>
  <si>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</si>
  <si>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</si>
  <si>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</si>
  <si>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</si>
  <si>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</si>
  <si>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</si>
  <si>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</si>
  <si>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</si>
  <si>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</si>
  <si>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</si>
  <si>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</si>
  <si>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</si>
  <si>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</si>
  <si>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</si>
  <si>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</si>
  <si>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</si>
  <si>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</si>
  <si>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</si>
  <si>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</si>
  <si>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</si>
  <si>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</si>
  <si>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</si>
  <si>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</si>
  <si>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</si>
  <si>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</si>
  <si>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</si>
  <si>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</si>
  <si>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</si>
  <si>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</si>
  <si>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</si>
  <si>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</si>
  <si>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</si>
  <si>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</si>
  <si>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</si>
  <si>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</si>
  <si>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</si>
  <si>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</si>
  <si>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</si>
  <si>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</si>
  <si>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</si>
  <si>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</si>
  <si>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</si>
  <si>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</si>
  <si>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</si>
  <si>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</si>
  <si>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</si>
  <si>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</si>
  <si>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</si>
  <si>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</si>
  <si>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</si>
  <si>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</si>
  <si>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</si>
  <si>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</si>
  <si>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</si>
  <si>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</si>
  <si>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</si>
  <si>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</si>
  <si>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</si>
  <si>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</si>
  <si>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</si>
  <si>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</si>
  <si>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</si>
  <si>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</si>
  <si>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</si>
  <si>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</si>
  <si>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</si>
  <si>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</si>
  <si>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</si>
  <si>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</si>
  <si>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</si>
  <si>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</si>
  <si>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</si>
  <si>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</si>
  <si>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</si>
  <si>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</si>
  <si>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</si>
  <si>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</si>
  <si>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</si>
  <si>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</si>
  <si>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</si>
  <si>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</si>
  <si>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</si>
  <si>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</si>
  <si>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</si>
  <si>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</si>
  <si>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</si>
  <si>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</si>
  <si>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</si>
  <si>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</si>
  <si>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</si>
  <si>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</si>
  <si>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</si>
  <si>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</si>
  <si>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</si>
  <si>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</si>
  <si>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</si>
  <si>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</si>
  <si>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</si>
  <si>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</si>
  <si>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</si>
  <si>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</si>
  <si>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</si>
  <si>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</si>
  <si>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</si>
  <si>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</si>
  <si>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</si>
  <si>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</si>
  <si>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</si>
  <si>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</si>
  <si>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</si>
  <si>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</si>
  <si>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</si>
  <si>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</si>
  <si>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</si>
  <si>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</si>
  <si>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</si>
  <si>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</si>
  <si>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</si>
  <si>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</si>
  <si>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</si>
  <si>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</si>
  <si>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</si>
  <si>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</si>
  <si>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</si>
  <si>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</si>
  <si>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</si>
  <si>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</si>
  <si>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</si>
  <si>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</si>
  <si>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</si>
  <si>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</si>
  <si>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</si>
  <si>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</si>
  <si>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</si>
  <si>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</si>
  <si>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</si>
  <si>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</si>
  <si>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</si>
  <si>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</si>
  <si>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</si>
  <si>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</si>
  <si>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</si>
  <si>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</si>
  <si>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</si>
  <si>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</si>
  <si>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</si>
  <si>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</si>
  <si>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</si>
  <si>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</si>
  <si>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</si>
  <si>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</si>
  <si>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</si>
  <si>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</si>
  <si>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</si>
  <si>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</si>
  <si>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</si>
  <si>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</si>
  <si>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</si>
  <si>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</si>
  <si>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</si>
  <si>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</si>
  <si>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</si>
  <si>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</si>
  <si>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</si>
  <si>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</si>
  <si>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</si>
  <si>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</si>
  <si>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</si>
  <si>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</si>
  <si>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</si>
  <si>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</si>
  <si>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</si>
  <si>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</si>
  <si>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</si>
  <si>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</si>
  <si>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</si>
  <si>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</si>
  <si>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</si>
  <si>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</si>
  <si>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</si>
  <si>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</si>
  <si>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</si>
  <si>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</si>
  <si>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</si>
  <si>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</si>
  <si>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</si>
  <si>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</si>
  <si>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</si>
  <si>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</si>
  <si>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</si>
  <si>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</si>
  <si>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</si>
  <si>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</si>
  <si>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</si>
  <si>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</si>
  <si>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</si>
  <si>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</si>
  <si>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</si>
  <si>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</si>
  <si>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</si>
  <si>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</si>
  <si>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</si>
  <si>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</si>
  <si>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</si>
  <si>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</si>
  <si>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</si>
  <si>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</si>
  <si>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</si>
  <si>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</si>
  <si>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</si>
  <si>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</si>
  <si>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</si>
  <si>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</si>
  <si>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</si>
  <si>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</si>
  <si>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</si>
  <si>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</si>
  <si>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</si>
  <si>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</si>
  <si>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</si>
  <si>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</si>
  <si>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</si>
  <si>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</si>
  <si>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</si>
  <si>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</si>
  <si>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</si>
  <si>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</si>
  <si>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</si>
  <si>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</si>
  <si>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</si>
  <si>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</si>
  <si>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</si>
  <si>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</si>
  <si>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</si>
  <si>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</si>
  <si>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</si>
  <si>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</si>
  <si>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</si>
  <si>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</si>
  <si>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</si>
  <si>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</si>
  <si>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</si>
  <si>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</si>
  <si>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</si>
  <si>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</si>
  <si>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</si>
  <si>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</si>
  <si>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</si>
  <si>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</si>
  <si>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</si>
  <si>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</si>
  <si>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</si>
  <si>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</si>
  <si>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</si>
  <si>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</si>
  <si>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</si>
  <si>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</si>
  <si>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</si>
  <si>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</si>
  <si>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</si>
  <si>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</si>
  <si>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</si>
  <si>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</si>
  <si>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</si>
  <si>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</si>
  <si>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</si>
  <si>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</si>
  <si>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</si>
  <si>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</si>
  <si>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</si>
  <si>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</si>
  <si>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</si>
  <si>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</si>
  <si>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</si>
  <si>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</si>
  <si>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</si>
  <si>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</si>
  <si>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</si>
  <si>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</si>
  <si>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</si>
  <si>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</si>
  <si>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</si>
  <si>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</si>
  <si>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</si>
  <si>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</si>
  <si>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</si>
  <si>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</si>
  <si>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</si>
  <si>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</si>
  <si>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</si>
  <si>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</si>
  <si>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</si>
  <si>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</si>
  <si>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</si>
  <si>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</si>
  <si>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</si>
  <si>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</si>
  <si>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</si>
  <si>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</si>
  <si>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</si>
  <si>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</si>
  <si>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</si>
  <si>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</si>
  <si>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</si>
  <si>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</si>
  <si>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</si>
  <si>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</si>
  <si>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</si>
  <si>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</si>
  <si>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</si>
  <si>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</si>
  <si>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</si>
  <si>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</si>
  <si>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</si>
  <si>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</si>
  <si>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</si>
  <si>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</si>
  <si>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</si>
  <si>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</si>
  <si>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</si>
  <si>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</si>
  <si>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</si>
  <si>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</si>
  <si>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</si>
  <si>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</si>
  <si>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</si>
  <si>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</si>
  <si>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</si>
  <si>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</si>
  <si>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</si>
  <si>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</si>
  <si>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</si>
  <si>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</si>
  <si>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</si>
  <si>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</si>
  <si>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</si>
  <si>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</si>
  <si>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</si>
  <si>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</si>
  <si>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</si>
  <si>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</si>
  <si>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</si>
  <si>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</si>
  <si>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</si>
  <si>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</si>
  <si>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</si>
  <si>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</si>
  <si>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</si>
  <si>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</si>
  <si>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</si>
  <si>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</si>
  <si>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</si>
  <si>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</si>
  <si>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</si>
  <si>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</si>
  <si>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</si>
  <si>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</si>
  <si>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</si>
  <si>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</si>
  <si>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</si>
  <si>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</si>
  <si>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</si>
  <si>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</si>
  <si>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</si>
  <si>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</si>
  <si>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</si>
  <si>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</si>
  <si>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</si>
  <si>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</si>
  <si>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</si>
  <si>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</si>
  <si>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</si>
  <si>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</si>
  <si>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</si>
  <si>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</si>
  <si>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</si>
  <si>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</si>
  <si>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</si>
  <si>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</si>
  <si>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</si>
  <si>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</si>
  <si>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</si>
  <si>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</si>
  <si>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</si>
  <si>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</si>
  <si>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</si>
  <si>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</si>
  <si>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</si>
  <si>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</si>
  <si>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</si>
  <si>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</si>
  <si>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</si>
  <si>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</si>
  <si>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</si>
  <si>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</si>
  <si>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</si>
  <si>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</si>
  <si>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</si>
  <si>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</si>
  <si>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</si>
  <si>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</si>
  <si>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</si>
  <si>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</si>
  <si>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</si>
  <si>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</si>
  <si>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</si>
  <si>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</si>
  <si>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</si>
  <si>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</si>
  <si>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</si>
  <si>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</si>
  <si>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</si>
  <si>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</si>
  <si>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</si>
  <si>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</si>
  <si>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</si>
  <si>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</si>
  <si>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</si>
  <si>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</si>
  <si>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</si>
  <si>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</si>
  <si>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</si>
  <si>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</si>
  <si>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</si>
  <si>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</si>
  <si>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</si>
  <si>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</si>
  <si>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</si>
  <si>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</si>
  <si>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</si>
  <si>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</si>
  <si>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</si>
  <si>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</si>
  <si>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</si>
  <si>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</si>
  <si>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</si>
  <si>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</si>
  <si>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</si>
  <si>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</si>
  <si>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</si>
  <si>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</si>
  <si>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</si>
  <si>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</si>
  <si>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</si>
  <si>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</si>
  <si>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</si>
  <si>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</si>
  <si>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</si>
  <si>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</si>
  <si>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</si>
  <si>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</si>
  <si>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</si>
  <si>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</si>
  <si>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</si>
  <si>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</si>
  <si>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</si>
  <si>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</si>
  <si>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</si>
  <si>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</si>
  <si>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</si>
  <si>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</si>
  <si>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</si>
  <si>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</si>
  <si>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</si>
  <si>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</si>
  <si>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</si>
  <si>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</si>
  <si>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</si>
  <si>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</si>
  <si>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</si>
  <si>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</si>
  <si>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</si>
  <si>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</si>
  <si>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</si>
  <si>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</si>
  <si>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</si>
  <si>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</si>
  <si>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</si>
  <si>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</si>
  <si>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</si>
  <si>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</si>
  <si>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</si>
  <si>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</si>
  <si>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</si>
  <si>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</si>
  <si>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</si>
  <si>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</si>
  <si>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</si>
  <si>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</si>
  <si>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</si>
  <si>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</si>
  <si>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</si>
  <si>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</si>
  <si>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</si>
  <si>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</si>
  <si>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</si>
  <si>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</si>
  <si>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</si>
  <si>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</si>
  <si>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</si>
  <si>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</si>
  <si>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</si>
  <si>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</si>
  <si>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</si>
  <si>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</si>
  <si>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</si>
  <si>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</si>
  <si>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</si>
  <si>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</si>
  <si>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</si>
  <si>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</si>
  <si>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</si>
  <si>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</si>
  <si>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</si>
  <si>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</si>
  <si>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</si>
  <si>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</si>
  <si>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</si>
  <si>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</si>
  <si>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</si>
  <si>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</si>
  <si>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</si>
  <si>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</si>
  <si>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</si>
  <si>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</si>
  <si>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</si>
  <si>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</si>
  <si>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</si>
  <si>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</si>
  <si>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</si>
  <si>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</si>
  <si>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</si>
  <si>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</si>
  <si>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</si>
  <si>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</si>
  <si>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</si>
  <si>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</si>
  <si>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</si>
  <si>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</si>
  <si>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</si>
  <si>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</si>
  <si>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</si>
  <si>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</si>
  <si>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</si>
  <si>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</si>
  <si>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</si>
  <si>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</si>
  <si>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</si>
  <si>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</si>
  <si>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</si>
  <si>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</si>
  <si>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</si>
  <si>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</si>
  <si>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</si>
  <si>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</si>
  <si>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</si>
  <si>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</si>
  <si>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</si>
  <si>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</si>
  <si>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</si>
  <si>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</si>
  <si>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</si>
  <si>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</si>
  <si>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</si>
  <si>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</si>
  <si>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</si>
  <si>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</si>
  <si>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</si>
  <si>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</si>
  <si>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</si>
  <si>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</si>
  <si>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</si>
  <si>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</si>
  <si>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</si>
  <si>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</si>
  <si>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</si>
  <si>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</si>
  <si>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</si>
  <si>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</si>
  <si>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</si>
  <si>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</si>
  <si>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</si>
  <si>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</si>
  <si>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</si>
  <si>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</si>
  <si>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</si>
  <si>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</si>
  <si>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</si>
  <si>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</si>
  <si>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</si>
  <si>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</si>
  <si>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</si>
  <si>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</si>
  <si>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</si>
  <si>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</si>
  <si>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</si>
  <si>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</si>
  <si>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</si>
  <si>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</si>
  <si>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</si>
  <si>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</si>
  <si>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</si>
  <si>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</si>
  <si>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</si>
  <si>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</si>
  <si>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</si>
  <si>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</si>
  <si>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</si>
  <si>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</si>
  <si>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</si>
  <si>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</si>
  <si>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</si>
  <si>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</si>
  <si>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</si>
  <si>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</si>
  <si>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</si>
  <si>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</si>
  <si>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</si>
  <si>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</si>
  <si>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</si>
  <si>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</si>
  <si>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</si>
  <si>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</si>
  <si>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</si>
  <si>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</si>
  <si>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</si>
  <si>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</si>
  <si>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</si>
  <si>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</si>
  <si>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</si>
  <si>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</si>
  <si>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</si>
  <si>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</si>
  <si>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</si>
  <si>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</si>
  <si>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</si>
  <si>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</si>
  <si>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</si>
  <si>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</si>
  <si>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</si>
  <si>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</si>
  <si>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</si>
  <si>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</si>
  <si>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</si>
  <si>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</si>
  <si>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</si>
  <si>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</si>
  <si>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</si>
  <si>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</si>
  <si>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</si>
  <si>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</si>
  <si>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</si>
  <si>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</si>
  <si>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</si>
  <si>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</si>
  <si>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</si>
  <si>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</si>
  <si>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</si>
  <si>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</si>
  <si>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</si>
  <si>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</si>
  <si>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</si>
  <si>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</si>
  <si>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</si>
  <si>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</si>
  <si>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</si>
  <si>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</si>
  <si>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</si>
  <si>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</si>
  <si>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</si>
  <si>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</si>
  <si>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</si>
  <si>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</si>
  <si>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</si>
  <si>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</si>
  <si>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</si>
  <si>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</si>
  <si>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</si>
  <si>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</si>
  <si>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</si>
  <si>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</si>
  <si>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</si>
  <si>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</si>
  <si>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</si>
  <si>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</si>
  <si>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</si>
  <si>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</si>
  <si>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</si>
  <si>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</si>
  <si>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</si>
  <si>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</si>
  <si>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</si>
  <si>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</si>
  <si>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</si>
  <si>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</si>
  <si>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</si>
  <si>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</si>
  <si>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</si>
  <si>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</si>
  <si>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</si>
  <si>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</si>
  <si>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</si>
  <si>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</si>
  <si>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</si>
  <si>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</si>
  <si>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</si>
  <si>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</si>
  <si>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</si>
  <si>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</si>
  <si>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</si>
  <si>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</si>
  <si>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</si>
  <si>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</si>
  <si>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</si>
  <si>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</si>
  <si>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</si>
  <si>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</si>
  <si>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</si>
  <si>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</si>
  <si>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</si>
  <si>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</si>
  <si>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</si>
  <si>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</si>
  <si>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</si>
  <si>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</si>
  <si>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</si>
  <si>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</si>
  <si>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</si>
  <si>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</si>
  <si>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</si>
  <si>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</si>
  <si>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</si>
  <si>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</si>
  <si>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</si>
  <si>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</si>
  <si>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</si>
  <si>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</si>
  <si>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</si>
  <si>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</si>
  <si>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</si>
  <si>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</si>
  <si>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</si>
  <si>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</si>
  <si>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</si>
  <si>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</si>
  <si>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</si>
  <si>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</si>
  <si>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</si>
  <si>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</si>
  <si>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</si>
  <si>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</si>
  <si>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</si>
  <si>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</si>
  <si>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</si>
  <si>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</si>
  <si>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</si>
  <si>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</si>
  <si>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</si>
  <si>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</si>
  <si>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</si>
  <si>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</si>
  <si>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</si>
  <si>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</si>
  <si>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</si>
  <si>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</si>
  <si>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</si>
  <si>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</si>
  <si>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</si>
  <si>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</si>
  <si>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</si>
  <si>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</si>
  <si>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</si>
  <si>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</si>
  <si>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</si>
  <si>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</si>
  <si>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</si>
  <si>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</si>
  <si>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</si>
  <si>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</si>
  <si>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</si>
  <si>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</si>
  <si>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</si>
  <si>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</si>
  <si>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</si>
  <si>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</si>
  <si>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</si>
  <si>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</si>
  <si>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</si>
  <si>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</si>
  <si>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</si>
  <si>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</si>
  <si>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</si>
  <si>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</si>
  <si>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</si>
  <si>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</si>
  <si>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</si>
  <si>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</si>
  <si>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</si>
  <si>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</si>
  <si>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</si>
  <si>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</si>
  <si>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</si>
  <si>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</si>
  <si>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</si>
  <si>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</si>
  <si>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</si>
  <si>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</si>
  <si>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</si>
  <si>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</si>
  <si>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</si>
  <si>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</si>
  <si>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</si>
  <si>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</si>
  <si>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</si>
  <si>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</si>
  <si>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</si>
  <si>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</si>
  <si>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</si>
  <si>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</si>
  <si>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</si>
  <si>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</si>
  <si>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</si>
  <si>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</si>
  <si>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</si>
  <si>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</si>
  <si>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</si>
  <si>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</si>
  <si>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</si>
  <si>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</si>
  <si>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</si>
  <si>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</si>
  <si>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</si>
  <si>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</si>
  <si>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</si>
  <si>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</si>
  <si>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</si>
  <si>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</si>
  <si>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</si>
  <si>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</si>
  <si>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</si>
  <si>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</si>
  <si>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</si>
  <si>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</si>
  <si>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</si>
  <si>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</si>
  <si>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</si>
  <si>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</si>
  <si>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</si>
  <si>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</si>
  <si>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</si>
  <si>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</si>
  <si>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</si>
  <si>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</si>
  <si>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</si>
  <si>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</si>
  <si>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</si>
  <si>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</si>
  <si>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</si>
  <si>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</si>
  <si>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</si>
  <si>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</si>
  <si>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</si>
  <si>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</si>
  <si>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</si>
  <si>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</si>
  <si>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</si>
  <si>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</si>
  <si>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</si>
  <si>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</si>
  <si>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</si>
  <si>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</si>
  <si>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</si>
  <si>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</si>
  <si>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</si>
  <si>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</si>
  <si>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</si>
  <si>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</si>
  <si>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</si>
  <si>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</si>
  <si>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</si>
  <si>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</si>
  <si>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</si>
  <si>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</si>
  <si>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</si>
  <si>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</si>
  <si>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</si>
  <si>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</si>
  <si>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</si>
  <si>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</si>
  <si>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</si>
  <si>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</si>
  <si>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</si>
  <si>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</si>
  <si>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</si>
  <si>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</si>
  <si>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</si>
  <si>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</si>
  <si>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</si>
  <si>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</si>
  <si>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</si>
  <si>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</si>
  <si>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</si>
  <si>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</si>
  <si>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</si>
  <si>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</si>
  <si>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</si>
  <si>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</si>
  <si>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</si>
  <si>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</si>
  <si>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</si>
  <si>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</si>
  <si>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</si>
  <si>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</si>
  <si>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</si>
  <si>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</si>
  <si>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</si>
  <si>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</si>
  <si>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</si>
  <si>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</si>
  <si>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</si>
  <si>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</si>
  <si>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</si>
  <si>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</si>
  <si>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</si>
  <si>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</si>
  <si>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</si>
  <si>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</si>
  <si>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</si>
  <si>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</si>
  <si>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</si>
  <si>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</si>
  <si>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</si>
  <si>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</si>
  <si>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</si>
  <si>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</si>
  <si>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</si>
  <si>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</si>
  <si>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</si>
  <si>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</si>
  <si>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</si>
  <si>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</si>
  <si>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</si>
  <si>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</si>
  <si>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</si>
  <si>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</si>
  <si>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</si>
  <si>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</si>
  <si>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</si>
  <si>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</si>
  <si>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</si>
  <si>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</si>
  <si>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</si>
  <si>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</si>
  <si>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</si>
  <si>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</si>
  <si>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</si>
  <si>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</si>
  <si>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</si>
  <si>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</si>
  <si>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</si>
  <si>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</si>
  <si>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</si>
  <si>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</si>
  <si>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</si>
  <si>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</si>
  <si>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</si>
  <si>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</si>
  <si>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</si>
  <si>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</si>
  <si>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</si>
  <si>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</si>
  <si>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</si>
  <si>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</si>
  <si>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</si>
  <si>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</si>
  <si>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</si>
  <si>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</si>
  <si>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</si>
  <si>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</si>
  <si>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</si>
  <si>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</si>
  <si>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</si>
  <si>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</si>
  <si>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</si>
  <si>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</si>
  <si>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</si>
  <si>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</si>
  <si>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</si>
  <si>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</si>
  <si>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</si>
  <si>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</si>
  <si>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</si>
  <si>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</si>
  <si>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</si>
  <si>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</si>
  <si>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</si>
  <si>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</si>
  <si>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</si>
  <si>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</si>
  <si>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</si>
  <si>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</si>
  <si>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</si>
  <si>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</si>
  <si>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</si>
  <si>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</si>
  <si>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</si>
  <si>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</si>
  <si>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</si>
  <si>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</si>
  <si>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</si>
  <si>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</si>
  <si>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</si>
  <si>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</si>
  <si>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</si>
  <si>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</si>
  <si>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</si>
  <si>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</si>
  <si>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</si>
  <si>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</si>
  <si>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</si>
  <si>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</si>
  <si>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</si>
  <si>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</si>
  <si>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</si>
  <si>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</si>
  <si>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</si>
  <si>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</si>
  <si>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</si>
  <si>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</si>
  <si>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</si>
  <si>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</si>
  <si>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</si>
  <si>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</si>
  <si>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</si>
  <si>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</si>
  <si>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</si>
  <si>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</si>
  <si>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</si>
  <si>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</si>
  <si>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</si>
  <si>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</si>
  <si>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</si>
  <si>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</si>
  <si>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</si>
  <si>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</si>
  <si>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</si>
  <si>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</si>
  <si>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</si>
  <si>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</si>
  <si>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</si>
  <si>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</si>
  <si>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</si>
  <si>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</si>
  <si>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</si>
  <si>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</si>
  <si>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</si>
  <si>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</si>
  <si>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</si>
  <si>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</si>
  <si>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</si>
  <si>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</si>
  <si>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</si>
  <si>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</si>
  <si>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</si>
  <si>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</si>
  <si>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</si>
  <si>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</si>
  <si>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</si>
  <si>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</si>
  <si>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</si>
  <si>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</si>
  <si>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</si>
  <si>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</si>
  <si>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</si>
  <si>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</si>
  <si>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</si>
  <si>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</si>
  <si>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</si>
  <si>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</si>
  <si>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</si>
  <si>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</si>
  <si>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</si>
  <si>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</si>
  <si>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</si>
  <si>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</si>
  <si>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</si>
  <si>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</si>
  <si>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</si>
  <si>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</si>
  <si>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</si>
  <si>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</si>
  <si>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</si>
  <si>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</si>
  <si>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</si>
  <si>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</si>
  <si>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</si>
  <si>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</si>
  <si>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</si>
  <si>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</si>
  <si>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</si>
  <si>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</si>
  <si>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</si>
  <si>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</si>
  <si>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</si>
  <si>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</si>
  <si>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</si>
  <si>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</si>
  <si>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</si>
  <si>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</si>
  <si>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</si>
  <si>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</si>
  <si>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</si>
  <si>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</si>
  <si>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</si>
  <si>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</si>
  <si>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</si>
  <si>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</si>
  <si>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</si>
  <si>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</si>
  <si>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</si>
  <si>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</si>
  <si>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</si>
  <si>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</si>
  <si>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</si>
  <si>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</si>
  <si>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</si>
  <si>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</si>
  <si>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</si>
  <si>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</si>
  <si>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</si>
  <si>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</si>
  <si>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</si>
  <si>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</si>
  <si>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</si>
  <si>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</si>
  <si>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</si>
  <si>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</si>
  <si>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</si>
  <si>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</si>
  <si>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</si>
  <si>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</si>
  <si>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</si>
  <si>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</si>
  <si>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</si>
  <si>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</si>
  <si>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</si>
  <si>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</si>
  <si>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</si>
  <si>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</si>
  <si>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</si>
  <si>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</si>
  <si>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</si>
  <si>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</si>
  <si>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</si>
  <si>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</si>
  <si>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</si>
  <si>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</si>
  <si>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</si>
  <si>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</si>
  <si>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</si>
  <si>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</si>
  <si>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</si>
  <si>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</si>
  <si>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</si>
  <si>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</si>
  <si>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</si>
  <si>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</si>
  <si>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</si>
  <si>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</si>
  <si>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</si>
  <si>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</si>
  <si>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</si>
  <si>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</si>
  <si>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</si>
  <si>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</si>
  <si>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</si>
  <si>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</si>
  <si>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</si>
  <si>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</si>
  <si>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</si>
  <si>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</si>
  <si>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</si>
  <si>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</si>
  <si>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</si>
  <si>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</si>
  <si>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</si>
  <si>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</si>
  <si>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</si>
  <si>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</si>
  <si>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</si>
  <si>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</si>
  <si>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</si>
  <si>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</si>
  <si>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</si>
  <si>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</si>
  <si>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</si>
  <si>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</si>
  <si>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</si>
  <si>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</si>
  <si>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</si>
  <si>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</si>
  <si>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</si>
  <si>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</si>
  <si>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</si>
  <si>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</si>
  <si>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</si>
  <si>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</si>
  <si>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</si>
  <si>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</si>
  <si>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</si>
  <si>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</si>
  <si>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</si>
  <si>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</si>
  <si>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</si>
  <si>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</si>
  <si>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</si>
  <si>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</si>
  <si>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</si>
  <si>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</si>
  <si>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</si>
  <si>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</si>
  <si>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</si>
  <si>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</si>
  <si>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</si>
  <si>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</si>
  <si>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</si>
  <si>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</si>
  <si>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</si>
  <si>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</si>
  <si>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</si>
  <si>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</si>
  <si>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</si>
  <si>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</si>
  <si>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</si>
  <si>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</si>
  <si>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</si>
  <si>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</si>
  <si>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</si>
  <si>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</si>
  <si>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</si>
  <si>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</si>
  <si>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</si>
  <si>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</si>
  <si>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</si>
  <si>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</si>
  <si>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</si>
  <si>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</si>
  <si>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</si>
  <si>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</si>
  <si>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</si>
  <si>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</si>
  <si>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</si>
  <si>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</si>
  <si>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</si>
  <si>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</si>
  <si>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</si>
  <si>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</si>
  <si>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</si>
  <si>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</si>
  <si>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</si>
  <si>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</si>
  <si>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</si>
  <si>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</si>
  <si>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</si>
  <si>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</si>
  <si>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</si>
  <si>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</si>
  <si>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</si>
  <si>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</si>
  <si>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</si>
  <si>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</si>
  <si>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</si>
  <si>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</si>
  <si>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</si>
  <si>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</si>
  <si>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</si>
  <si>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</si>
  <si>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</si>
  <si>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</si>
  <si>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</si>
  <si>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</si>
  <si>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</si>
  <si>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</si>
  <si>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</si>
  <si>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</si>
  <si>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</si>
  <si>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</si>
  <si>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</si>
  <si>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</si>
  <si>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</si>
  <si>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</si>
  <si>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</si>
  <si>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</si>
  <si>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</si>
  <si>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</si>
  <si>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</si>
  <si>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</si>
  <si>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</si>
  <si>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</si>
  <si>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</si>
  <si>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</si>
  <si>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</si>
  <si>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</si>
  <si>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</si>
  <si>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</si>
  <si>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</si>
  <si>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</si>
  <si>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</si>
  <si>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</si>
  <si>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</si>
  <si>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</si>
  <si>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</si>
  <si>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</si>
  <si>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</si>
  <si>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</si>
  <si>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</si>
  <si>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</si>
  <si>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</si>
  <si>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</si>
  <si>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</si>
  <si>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</si>
  <si>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</si>
  <si>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</si>
  <si>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</si>
  <si>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</si>
  <si>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</si>
  <si>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</si>
  <si>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</si>
  <si>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</si>
  <si>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</si>
  <si>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</si>
  <si>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</si>
  <si>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</si>
  <si>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</si>
  <si>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</si>
  <si>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</si>
  <si>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</si>
  <si>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</si>
  <si>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</si>
  <si>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</si>
  <si>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</si>
  <si>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</si>
  <si>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</si>
  <si>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</si>
  <si>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</si>
  <si>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</si>
  <si>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</si>
  <si>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</si>
  <si>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</si>
  <si>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</si>
  <si>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</si>
  <si>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</si>
  <si>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</si>
  <si>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</si>
  <si>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</si>
  <si>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</si>
  <si>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</si>
  <si>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</si>
  <si>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</si>
  <si>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</si>
  <si>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</si>
  <si>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</si>
  <si>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</si>
  <si>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</si>
  <si>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</si>
  <si>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</si>
  <si>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</si>
  <si>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</si>
  <si>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</si>
  <si>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</si>
  <si>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</si>
  <si>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</si>
  <si>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</si>
  <si>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</si>
  <si>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</si>
  <si>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</si>
  <si>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</si>
  <si>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</si>
  <si>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</si>
  <si>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</si>
  <si>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</si>
  <si>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</si>
  <si>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</si>
  <si>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</si>
  <si>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</si>
  <si>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</si>
  <si>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</si>
  <si>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</si>
  <si>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</si>
  <si>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</si>
  <si>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</si>
  <si>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</si>
  <si>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</si>
  <si>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</si>
  <si>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</si>
  <si>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</si>
  <si>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</si>
  <si>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</si>
  <si>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</si>
  <si>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</si>
  <si>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</si>
  <si>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</si>
  <si>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</si>
  <si>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</si>
  <si>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</si>
  <si>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</si>
  <si>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</si>
  <si>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</si>
  <si>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</si>
  <si>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</si>
  <si>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</si>
  <si>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</si>
  <si>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</si>
  <si>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</si>
  <si>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</si>
  <si>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</si>
  <si>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</si>
  <si>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</si>
  <si>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</si>
  <si>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</si>
  <si>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</si>
  <si>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</si>
  <si>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</si>
  <si>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</si>
  <si>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</si>
  <si>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</si>
  <si>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</si>
  <si>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</si>
  <si>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</si>
  <si>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</si>
  <si>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</si>
  <si>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</si>
  <si>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</si>
  <si>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</si>
  <si>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</si>
  <si>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</si>
  <si>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</si>
  <si>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</si>
  <si>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</si>
  <si>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</si>
  <si>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</si>
  <si>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</si>
  <si>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</si>
  <si>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</si>
  <si>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</si>
  <si>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</si>
  <si>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</si>
  <si>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</si>
  <si>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</si>
  <si>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</si>
  <si>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</si>
  <si>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</si>
  <si>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</si>
  <si>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</si>
  <si>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</si>
  <si>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</si>
  <si>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</si>
  <si>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</si>
  <si>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</si>
  <si>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</si>
  <si>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</si>
  <si>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</si>
  <si>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</si>
  <si>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</si>
  <si>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</si>
  <si>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</si>
  <si>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</si>
  <si>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</si>
  <si>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</si>
  <si>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</si>
  <si>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</si>
  <si>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</si>
  <si>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</si>
  <si>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</si>
  <si>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</si>
  <si>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</si>
  <si>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</si>
  <si>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</si>
  <si>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</si>
  <si>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</si>
  <si>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</si>
  <si>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</si>
  <si>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</si>
  <si>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</si>
  <si>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</si>
  <si>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</si>
  <si>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</si>
  <si>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</si>
  <si>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</si>
  <si>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</si>
  <si>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</si>
  <si>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</si>
  <si>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</si>
  <si>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</si>
  <si>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</si>
  <si>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</si>
  <si>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</si>
  <si>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</si>
  <si>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</si>
  <si>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</si>
  <si>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</si>
  <si>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</si>
  <si>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</si>
  <si>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</si>
  <si>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</si>
  <si>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</si>
  <si>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</si>
  <si>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</si>
  <si>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</si>
  <si>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</si>
  <si>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</si>
  <si>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</si>
  <si>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</si>
  <si>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</si>
  <si>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</si>
  <si>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</si>
  <si>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</si>
  <si>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</si>
  <si>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</si>
  <si>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</si>
  <si>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</si>
  <si>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</si>
  <si>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</si>
  <si>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</si>
  <si>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</si>
  <si>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</si>
  <si>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</si>
  <si>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</si>
  <si>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</si>
  <si>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</si>
  <si>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</si>
  <si>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</si>
  <si>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</si>
  <si>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</si>
  <si>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</si>
  <si>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</si>
  <si>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</si>
  <si>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</si>
  <si>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</si>
  <si>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</si>
  <si>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</si>
  <si>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</si>
  <si>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</si>
  <si>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</si>
  <si>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</si>
  <si>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</si>
  <si>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</si>
  <si>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</si>
  <si>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</si>
  <si>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</si>
  <si>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</si>
  <si>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</si>
  <si>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</si>
  <si>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</si>
  <si>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</si>
  <si>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</si>
  <si>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</si>
  <si>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</si>
  <si>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</si>
  <si>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</si>
  <si>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</si>
  <si>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</si>
  <si>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</si>
  <si>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</si>
  <si>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</si>
  <si>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</si>
  <si>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</si>
  <si>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</si>
  <si>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</si>
  <si>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</si>
  <si>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</si>
  <si>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</si>
  <si>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</si>
  <si>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</si>
  <si>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</si>
  <si>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</si>
  <si>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</si>
  <si>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</si>
  <si>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</si>
  <si>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</si>
  <si>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</si>
  <si>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</si>
  <si>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</si>
  <si>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</si>
  <si>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</si>
  <si>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</si>
  <si>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</si>
  <si>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</si>
  <si>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</si>
  <si>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</si>
  <si>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</si>
  <si>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</si>
  <si>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</si>
  <si>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</si>
  <si>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</si>
  <si>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</si>
  <si>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</si>
  <si>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</si>
  <si>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</si>
  <si>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</si>
  <si>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</si>
  <si>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</si>
  <si>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</si>
  <si>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</si>
  <si>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</si>
  <si>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</si>
  <si>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</si>
  <si>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</si>
  <si>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</si>
  <si>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</si>
  <si>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</si>
  <si>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</si>
  <si>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</si>
  <si>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</si>
  <si>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</si>
  <si>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</si>
  <si>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</si>
  <si>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</si>
  <si>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</si>
  <si>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</si>
  <si>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</si>
  <si>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</si>
  <si>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</si>
  <si>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</si>
  <si>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</si>
  <si>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</si>
  <si>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</si>
  <si>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</si>
  <si>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</si>
  <si>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</si>
  <si>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</si>
  <si>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</si>
  <si>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</si>
  <si>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</si>
  <si>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</si>
  <si>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</si>
  <si>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</si>
  <si>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</si>
  <si>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</si>
  <si>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</si>
  <si>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</si>
  <si>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</si>
  <si>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</si>
  <si>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</si>
  <si>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</si>
  <si>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</si>
  <si>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</si>
  <si>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</si>
  <si>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</si>
  <si>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</si>
  <si>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</si>
  <si>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</si>
  <si>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</si>
  <si>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</si>
  <si>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</si>
  <si>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</si>
  <si>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</si>
  <si>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</si>
  <si>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</si>
  <si>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</si>
  <si>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</si>
  <si>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</si>
  <si>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</si>
  <si>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</si>
  <si>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</si>
  <si>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</si>
  <si>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</si>
  <si>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</si>
  <si>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</si>
  <si>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</si>
  <si>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</si>
  <si>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</si>
  <si>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</si>
  <si>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</si>
  <si>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</si>
  <si>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</si>
  <si>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</si>
  <si>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</si>
  <si>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</si>
  <si>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</si>
  <si>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</si>
  <si>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</si>
  <si>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</si>
  <si>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</si>
  <si>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</si>
  <si>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</si>
  <si>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</si>
  <si>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</si>
  <si>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</si>
  <si>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</si>
  <si>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</si>
  <si>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</si>
  <si>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</si>
  <si>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</si>
  <si>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</si>
  <si>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</si>
  <si>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</si>
  <si>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</si>
  <si>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</si>
  <si>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</si>
  <si>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</si>
  <si>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</si>
  <si>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</si>
  <si>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</si>
  <si>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</si>
  <si>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</si>
  <si>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</si>
  <si>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</si>
  <si>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</si>
  <si>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</si>
  <si>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</si>
  <si>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</si>
  <si>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</si>
  <si>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</si>
  <si>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</si>
  <si>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</si>
  <si>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</si>
  <si>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</si>
  <si>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</si>
  <si>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</si>
  <si>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</si>
  <si>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</si>
  <si>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</si>
  <si>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</si>
  <si>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</si>
  <si>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</si>
  <si>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</si>
  <si>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</si>
  <si>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</si>
  <si>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</si>
  <si>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</si>
  <si>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</si>
  <si>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</si>
  <si>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</si>
  <si>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</si>
  <si>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</si>
  <si>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</si>
  <si>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</si>
  <si>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</si>
  <si>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</si>
  <si>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</si>
  <si>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</si>
  <si>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</si>
  <si>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</si>
  <si>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</si>
  <si>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</si>
  <si>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</si>
  <si>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</si>
  <si>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</si>
  <si>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</si>
  <si>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</si>
  <si>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</si>
  <si>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</si>
  <si>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</si>
  <si>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</si>
  <si>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</si>
  <si>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</si>
  <si>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</si>
  <si>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</si>
  <si>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</si>
  <si>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</si>
  <si>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</si>
  <si>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</si>
  <si>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</si>
  <si>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</si>
  <si>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</si>
  <si>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</si>
  <si>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</si>
  <si>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</si>
  <si>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</si>
  <si>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</si>
  <si>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</si>
  <si>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</si>
  <si>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</si>
  <si>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</si>
  <si>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</si>
  <si>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</si>
  <si>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</si>
  <si>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</si>
  <si>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</si>
  <si>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</si>
  <si>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</si>
  <si>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</si>
  <si>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</si>
  <si>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</si>
  <si>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</si>
  <si>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</si>
  <si>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</si>
  <si>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</si>
  <si>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</si>
  <si>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</si>
  <si>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</si>
  <si>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</si>
  <si>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</si>
  <si>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</si>
  <si>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</si>
  <si>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</si>
  <si>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</si>
  <si>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</si>
  <si>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</si>
  <si>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</si>
  <si>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</si>
  <si>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</si>
  <si>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</si>
  <si>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</si>
  <si>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</si>
  <si>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</si>
  <si>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</si>
  <si>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</si>
  <si>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</si>
  <si>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</si>
  <si>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</si>
  <si>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</si>
  <si>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</si>
  <si>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</si>
  <si>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</si>
  <si>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</si>
  <si>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</si>
  <si>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</si>
  <si>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</si>
  <si>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</si>
  <si>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</si>
  <si>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</si>
  <si>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</si>
  <si>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</si>
  <si>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</si>
  <si>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</si>
  <si>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</si>
  <si>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</si>
  <si>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</si>
  <si>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</si>
  <si>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</si>
  <si>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</si>
  <si>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</si>
  <si>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</si>
  <si>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</si>
  <si>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</si>
  <si>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</si>
  <si>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</si>
  <si>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</si>
  <si>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</si>
  <si>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</si>
  <si>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</si>
  <si>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</si>
  <si>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</si>
  <si>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</si>
  <si>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</si>
  <si>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</si>
  <si>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</si>
  <si>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</si>
  <si>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</si>
  <si>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</si>
  <si>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</si>
  <si>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</si>
  <si>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</si>
  <si>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</si>
  <si>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</si>
  <si>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</si>
  <si>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</si>
  <si>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</si>
  <si>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</si>
  <si>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</si>
  <si>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</si>
  <si>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</si>
  <si>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</si>
  <si>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</si>
  <si>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</si>
  <si>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</si>
  <si>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</si>
  <si>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</si>
  <si>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</si>
  <si>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</si>
  <si>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</si>
  <si>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</si>
  <si>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</si>
  <si>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</si>
  <si>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</si>
  <si>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</si>
  <si>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</si>
  <si>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</si>
  <si>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</si>
  <si>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</si>
  <si>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</si>
  <si>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</si>
  <si>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</si>
  <si>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</si>
  <si>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</si>
  <si>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</si>
  <si>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</si>
  <si>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</si>
  <si>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</si>
  <si>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</si>
  <si>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</si>
  <si>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</si>
  <si>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</si>
  <si>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</si>
  <si>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</si>
  <si>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</si>
  <si>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</si>
  <si>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</si>
  <si>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</si>
  <si>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</si>
  <si>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</si>
  <si>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</si>
  <si>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</si>
  <si>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</si>
  <si>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</si>
  <si>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</si>
  <si>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</si>
  <si>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</si>
  <si>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</si>
  <si>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</si>
  <si>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</si>
  <si>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</si>
  <si>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</si>
  <si>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</si>
  <si>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</si>
  <si>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</si>
  <si>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</si>
  <si>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</si>
  <si>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</si>
  <si>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</si>
  <si>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</si>
  <si>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</si>
  <si>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</si>
  <si>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</si>
  <si>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</si>
  <si>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</si>
  <si>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</si>
  <si>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</si>
  <si>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</si>
  <si>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</si>
  <si>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</si>
  <si>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</si>
  <si>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</si>
  <si>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</si>
  <si>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</si>
  <si>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</si>
  <si>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</si>
  <si>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</si>
  <si>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</si>
  <si>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</si>
  <si>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</si>
  <si>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</si>
  <si>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</si>
  <si>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</si>
  <si>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</si>
  <si>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</si>
  <si>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</si>
  <si>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</si>
  <si>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</si>
  <si>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</si>
  <si>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</si>
  <si>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</si>
  <si>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</si>
  <si>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</si>
  <si>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</si>
  <si>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</si>
  <si>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</si>
  <si>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</si>
  <si>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</si>
  <si>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</si>
  <si>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</si>
  <si>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</si>
  <si>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</si>
  <si>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</si>
  <si>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</si>
  <si>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</si>
  <si>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</si>
  <si>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</si>
  <si>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</si>
  <si>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</si>
  <si>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</si>
  <si>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</si>
  <si>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</si>
  <si>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</si>
  <si>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</si>
  <si>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</si>
  <si>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</si>
  <si>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</si>
  <si>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</si>
  <si>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</si>
  <si>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</si>
  <si>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</si>
  <si>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</si>
  <si>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</si>
  <si>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</si>
  <si>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</si>
  <si>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</si>
  <si>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</si>
  <si>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</si>
  <si>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</si>
  <si>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</si>
  <si>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</si>
  <si>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</si>
  <si>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</si>
  <si>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</si>
  <si>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</si>
  <si>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</si>
  <si>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</si>
  <si>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</si>
  <si>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</si>
  <si>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</si>
  <si>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</si>
  <si>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</si>
  <si>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</si>
  <si>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</si>
  <si>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</si>
  <si>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</si>
  <si>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</si>
  <si>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</si>
  <si>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</si>
  <si>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</si>
  <si>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</si>
  <si>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</si>
  <si>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</si>
  <si>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</si>
  <si>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</si>
  <si>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</si>
  <si>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</si>
  <si>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</si>
  <si>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</si>
  <si>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</si>
  <si>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</si>
  <si>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</si>
  <si>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</si>
  <si>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</si>
  <si>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</si>
  <si>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</si>
  <si>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</si>
  <si>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</si>
  <si>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</si>
  <si>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</si>
  <si>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</si>
  <si>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</si>
  <si>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</si>
  <si>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</si>
  <si>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</si>
  <si>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</si>
  <si>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</si>
  <si>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</si>
  <si>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</si>
  <si>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</si>
  <si>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</si>
  <si>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</si>
  <si>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</si>
  <si>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</si>
  <si>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</si>
  <si>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</si>
  <si>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</si>
  <si>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</si>
  <si>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</si>
  <si>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</si>
  <si>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</si>
  <si>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</si>
  <si>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</si>
  <si>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</si>
  <si>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</si>
  <si>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</si>
  <si>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</si>
  <si>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</si>
  <si>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</si>
  <si>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</si>
  <si>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</si>
  <si>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</si>
  <si>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</si>
  <si>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</si>
  <si>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</si>
  <si>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</si>
  <si>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</si>
  <si>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</si>
  <si>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</si>
  <si>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</si>
  <si>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</si>
  <si>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</si>
  <si>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</si>
  <si>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</si>
  <si>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</si>
  <si>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</si>
  <si>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</si>
  <si>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</si>
  <si>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</si>
  <si>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</si>
  <si>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</si>
  <si>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</si>
  <si>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</si>
  <si>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</si>
  <si>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</si>
  <si>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</si>
  <si>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</si>
  <si>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</si>
  <si>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</si>
  <si>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</si>
  <si>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</si>
  <si>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</si>
  <si>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</si>
  <si>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</si>
  <si>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</si>
  <si>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</si>
  <si>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</si>
  <si>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</si>
  <si>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</si>
  <si>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</si>
  <si>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</si>
  <si>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</si>
  <si>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</si>
  <si>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</si>
  <si>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</si>
  <si>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</si>
  <si>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</si>
  <si>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</si>
  <si>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</si>
  <si>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</si>
  <si>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</si>
  <si>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</si>
  <si>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</si>
  <si>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</si>
  <si>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</si>
  <si>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</si>
  <si>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</si>
  <si>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</si>
  <si>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</si>
  <si>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</si>
  <si>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</si>
  <si>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</si>
  <si>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</si>
  <si>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</si>
  <si>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</si>
  <si>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</si>
  <si>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</si>
  <si>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</si>
  <si>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</si>
  <si>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</si>
  <si>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</si>
  <si>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</si>
  <si>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</si>
  <si>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</si>
  <si>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</si>
  <si>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</si>
  <si>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</si>
  <si>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</si>
  <si>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</si>
  <si>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</si>
  <si>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</si>
  <si>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</si>
  <si>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</si>
  <si>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</si>
  <si>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</si>
  <si>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</si>
  <si>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</si>
  <si>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</si>
  <si>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</si>
  <si>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</si>
  <si>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</si>
  <si>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</si>
  <si>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</si>
  <si>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</si>
  <si>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</si>
  <si>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</si>
  <si>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</si>
  <si>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</si>
  <si>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</si>
  <si>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</si>
  <si>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</si>
  <si>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</si>
  <si>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</si>
  <si>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</si>
  <si>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</si>
  <si>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</si>
  <si>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</si>
  <si>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</si>
  <si>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</si>
  <si>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</si>
  <si>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</si>
  <si>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</si>
  <si>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</si>
  <si>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</si>
  <si>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</si>
  <si>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</si>
  <si>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</si>
  <si>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</si>
  <si>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</si>
  <si>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</si>
  <si>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</si>
  <si>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</si>
  <si>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</si>
  <si>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</si>
  <si>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</si>
  <si>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</si>
  <si>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</si>
  <si>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</si>
  <si>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</si>
  <si>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</si>
  <si>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</si>
  <si>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</si>
  <si>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</si>
  <si>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</si>
  <si>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</si>
  <si>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</si>
  <si>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</si>
  <si>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</si>
  <si>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</si>
  <si>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</si>
  <si>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</si>
  <si>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</si>
  <si>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</si>
  <si>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</si>
  <si>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</si>
  <si>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</si>
  <si>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</si>
  <si>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</si>
  <si>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</si>
  <si>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</si>
  <si>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</si>
  <si>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</si>
  <si>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</si>
  <si>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</si>
  <si>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</si>
  <si>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</si>
  <si>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</si>
  <si>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</si>
  <si>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</si>
  <si>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</si>
  <si>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</si>
  <si>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</si>
  <si>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</si>
  <si>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</si>
  <si>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</si>
  <si>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</si>
  <si>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</si>
  <si>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</si>
  <si>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</si>
  <si>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</si>
  <si>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</si>
  <si>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</si>
  <si>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</si>
  <si>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</si>
  <si>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</si>
  <si>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</si>
  <si>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</si>
  <si>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</si>
  <si>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</si>
  <si>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</si>
  <si>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</si>
  <si>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</si>
  <si>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</si>
  <si>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</si>
  <si>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</si>
  <si>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</si>
  <si>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</si>
  <si>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</si>
  <si>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</si>
  <si>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</si>
  <si>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</si>
  <si>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</si>
  <si>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</si>
  <si>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</si>
  <si>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</si>
  <si>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</si>
  <si>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</si>
  <si>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</si>
  <si>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</si>
  <si>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</si>
  <si>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</si>
  <si>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</si>
  <si>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</si>
  <si>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</si>
  <si>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</si>
  <si>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</si>
  <si>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</si>
  <si>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</si>
  <si>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</si>
  <si>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</si>
  <si>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</si>
  <si>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</si>
  <si>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</si>
  <si>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</si>
  <si>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</si>
  <si>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</si>
  <si>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</si>
  <si>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</si>
  <si>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</si>
  <si>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</si>
  <si>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</si>
  <si>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</si>
  <si>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</si>
  <si>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</si>
  <si>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</si>
  <si>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</si>
  <si>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</si>
  <si>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</si>
  <si>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</si>
  <si>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</si>
  <si>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</si>
  <si>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</si>
  <si>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</si>
  <si>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</si>
  <si>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</si>
  <si>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</si>
  <si>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</si>
  <si>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</si>
  <si>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</si>
  <si>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</si>
  <si>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</si>
  <si>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</si>
  <si>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</si>
  <si>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</si>
  <si>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</si>
  <si>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</si>
  <si>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</si>
  <si>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</si>
  <si>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</si>
  <si>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</si>
  <si>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</si>
  <si>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</si>
  <si>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</si>
  <si>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</si>
  <si>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</si>
  <si>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</si>
  <si>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</si>
  <si>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</si>
  <si>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</si>
  <si>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</si>
  <si>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</si>
  <si>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</si>
  <si>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</si>
  <si>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</si>
  <si>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</si>
  <si>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</si>
  <si>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</si>
  <si>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</si>
  <si>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</si>
  <si>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</si>
  <si>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</si>
  <si>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</si>
  <si>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</si>
  <si>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</si>
  <si>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</si>
  <si>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</si>
  <si>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</si>
  <si>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</si>
  <si>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</si>
  <si>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</si>
  <si>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</si>
  <si>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</si>
  <si>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</si>
  <si>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</si>
  <si>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</si>
  <si>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</si>
  <si>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</si>
  <si>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</si>
  <si>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</si>
  <si>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</si>
  <si>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</si>
  <si>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</si>
  <si>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</si>
  <si>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</si>
  <si>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</si>
  <si>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</si>
  <si>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</si>
  <si>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</si>
  <si>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</si>
  <si>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</si>
  <si>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</si>
  <si>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</si>
  <si>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</si>
  <si>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</si>
  <si>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</si>
  <si>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</si>
  <si>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</si>
  <si>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</si>
  <si>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</si>
  <si>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</si>
  <si>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</si>
  <si>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</si>
  <si>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</si>
  <si>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</si>
  <si>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</si>
  <si>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</si>
  <si>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</si>
  <si>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</si>
  <si>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</si>
  <si>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</si>
  <si>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</si>
  <si>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</si>
  <si>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</si>
  <si>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</si>
  <si>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</si>
  <si>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</si>
  <si>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</si>
  <si>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</si>
  <si>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</si>
  <si>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</si>
  <si>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</si>
  <si>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</si>
  <si>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</si>
  <si>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</si>
  <si>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</si>
  <si>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</si>
  <si>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</si>
  <si>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</si>
  <si>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</si>
  <si>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</si>
  <si>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</si>
  <si>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</si>
  <si>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</si>
  <si>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</si>
  <si>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</si>
  <si>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</si>
  <si>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</si>
  <si>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</si>
  <si>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</si>
  <si>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</si>
  <si>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</si>
  <si>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</si>
  <si>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</si>
  <si>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</si>
  <si>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</si>
  <si>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</si>
  <si>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</si>
  <si>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</si>
  <si>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</si>
  <si>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</si>
  <si>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</si>
  <si>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</si>
  <si>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</si>
  <si>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</si>
  <si>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</si>
  <si>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</si>
  <si>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</si>
  <si>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</si>
  <si>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</si>
  <si>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</si>
  <si>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</si>
  <si>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</si>
  <si>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</si>
  <si>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</si>
  <si>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</si>
  <si>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</si>
  <si>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</si>
  <si>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</si>
  <si>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</si>
  <si>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</si>
  <si>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</si>
  <si>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</si>
  <si>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</si>
  <si>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</si>
  <si>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</si>
  <si>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</si>
  <si>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</si>
  <si>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</si>
  <si>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</si>
  <si>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</si>
  <si>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</si>
  <si>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</si>
  <si>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</si>
  <si>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</si>
  <si>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</si>
  <si>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</si>
  <si>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</si>
  <si>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</si>
  <si>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</si>
  <si>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</si>
  <si>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</si>
  <si>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</si>
  <si>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</si>
  <si>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</si>
  <si>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</si>
  <si>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</si>
  <si>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</si>
  <si>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</si>
  <si>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</si>
  <si>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</si>
  <si>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</si>
  <si>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</si>
  <si>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</si>
  <si>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</si>
  <si>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</si>
  <si>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</si>
  <si>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</si>
  <si>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</si>
  <si>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</si>
  <si>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</si>
  <si>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</si>
  <si>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</si>
  <si>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</si>
  <si>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</si>
  <si>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</si>
  <si>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</si>
  <si>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</si>
  <si>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</si>
  <si>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</si>
  <si>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</si>
  <si>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</si>
  <si>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</si>
  <si>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</si>
  <si>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</si>
  <si>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</si>
  <si>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</si>
  <si>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</si>
  <si>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</si>
  <si>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</si>
  <si>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</si>
  <si>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</si>
  <si>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</si>
  <si>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</si>
  <si>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</si>
  <si>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</si>
  <si>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</si>
  <si>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</si>
  <si>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</si>
  <si>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</si>
  <si>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</si>
  <si>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</si>
  <si>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</si>
  <si>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</si>
  <si>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</si>
  <si>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</si>
  <si>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</si>
  <si>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</si>
  <si>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</si>
  <si>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</si>
  <si>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</si>
  <si>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</si>
  <si>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</si>
  <si>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</si>
  <si>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</si>
  <si>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</si>
  <si>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</si>
  <si>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</si>
  <si>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</si>
  <si>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</si>
  <si>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</si>
  <si>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</si>
  <si>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</si>
  <si>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</si>
  <si>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</si>
  <si>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</si>
  <si>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</si>
  <si>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</si>
  <si>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</si>
  <si>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</si>
  <si>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</si>
  <si>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</si>
  <si>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</si>
  <si>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</si>
  <si>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</si>
  <si>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</si>
  <si>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</si>
  <si>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</si>
  <si>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</si>
  <si>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</si>
  <si>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</si>
  <si>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</si>
  <si>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</si>
  <si>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</si>
  <si>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</si>
  <si>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</si>
  <si>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</si>
  <si>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</si>
  <si>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</si>
  <si>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</si>
  <si>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</si>
  <si>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</si>
  <si>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</si>
  <si>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</si>
  <si>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</si>
  <si>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</si>
  <si>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</si>
  <si>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</si>
  <si>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</si>
  <si>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</si>
  <si>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</si>
  <si>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</si>
  <si>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</si>
  <si>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</si>
  <si>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</si>
  <si>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</si>
  <si>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</si>
  <si>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</si>
  <si>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</si>
  <si>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</si>
  <si>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</si>
  <si>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</si>
  <si>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</si>
  <si>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</si>
  <si>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</si>
  <si>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</si>
  <si>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</si>
  <si>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</si>
  <si>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</si>
  <si>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</si>
  <si>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</si>
  <si>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</si>
  <si>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</si>
  <si>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</si>
  <si>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</si>
  <si>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</si>
  <si>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</si>
  <si>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</si>
  <si>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</si>
  <si>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</si>
  <si>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</si>
  <si>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</si>
  <si>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</si>
  <si>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</si>
  <si>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</si>
  <si>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</si>
  <si>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</si>
  <si>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</si>
  <si>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</si>
  <si>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</si>
  <si>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</si>
  <si>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</si>
  <si>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</si>
  <si>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</si>
  <si>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</si>
  <si>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</si>
  <si>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</si>
  <si>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</si>
  <si>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</si>
  <si>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</si>
  <si>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</si>
  <si>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</si>
  <si>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</si>
  <si>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</si>
  <si>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</si>
  <si>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</si>
  <si>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</si>
  <si>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</si>
  <si>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</si>
  <si>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</si>
  <si>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</si>
  <si>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</si>
  <si>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</si>
  <si>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</si>
  <si>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</si>
  <si>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</si>
  <si>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</si>
  <si>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</si>
  <si>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</si>
  <si>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</si>
  <si>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</si>
  <si>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</si>
  <si>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</si>
  <si>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</si>
  <si>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</si>
  <si>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</si>
  <si>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</si>
  <si>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</si>
  <si>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</si>
  <si>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</si>
  <si>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</si>
  <si>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</si>
  <si>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</si>
  <si>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</si>
  <si>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</si>
  <si>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</si>
  <si>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</si>
  <si>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</si>
  <si>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</si>
  <si>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</si>
  <si>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</si>
  <si>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</si>
  <si>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</si>
  <si>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</si>
  <si>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</si>
  <si>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</si>
  <si>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</si>
  <si>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</si>
  <si>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</si>
  <si>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</si>
  <si>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</si>
  <si>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</si>
  <si>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</si>
  <si>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</si>
  <si>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</si>
  <si>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</si>
  <si>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</si>
  <si>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</si>
  <si>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</si>
  <si>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</si>
  <si>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</si>
  <si>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</si>
  <si>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</si>
  <si>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</si>
  <si>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</si>
  <si>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</si>
  <si>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</si>
  <si>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</si>
  <si>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</si>
  <si>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</si>
  <si>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</si>
  <si>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</si>
  <si>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</si>
  <si>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</si>
  <si>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</si>
  <si>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</si>
  <si>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</si>
  <si>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</si>
  <si>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</si>
  <si>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</si>
  <si>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</si>
  <si>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</si>
  <si>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</si>
  <si>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</si>
  <si>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</si>
  <si>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</si>
  <si>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</si>
  <si>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</si>
  <si>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</si>
  <si>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</si>
  <si>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</si>
  <si>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</si>
  <si>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</si>
  <si>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</si>
  <si>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</si>
  <si>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</si>
  <si>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</si>
  <si>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</si>
  <si>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</si>
  <si>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</si>
  <si>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</si>
  <si>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</si>
  <si>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</si>
  <si>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</si>
  <si>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</si>
  <si>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</si>
  <si>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</si>
  <si>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</si>
  <si>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</si>
  <si>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</si>
  <si>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</si>
  <si>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</si>
  <si>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</si>
  <si>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</si>
  <si>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</si>
  <si>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</si>
  <si>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</si>
  <si>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</si>
  <si>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</si>
  <si>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</si>
  <si>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</si>
  <si>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</si>
  <si>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</si>
  <si>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</si>
  <si>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</si>
  <si>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</si>
  <si>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</si>
  <si>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</si>
  <si>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</si>
  <si>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</si>
  <si>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</si>
  <si>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</si>
  <si>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</si>
  <si>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</si>
  <si>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</si>
  <si>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</si>
  <si>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</si>
  <si>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</si>
  <si>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</si>
  <si>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</si>
  <si>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</si>
  <si>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</si>
  <si>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</si>
  <si>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</si>
  <si>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</si>
  <si>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</si>
  <si>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</si>
  <si>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</si>
  <si>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</si>
  <si>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</si>
  <si>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</si>
  <si>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</si>
  <si>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</si>
  <si>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</si>
  <si>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</si>
  <si>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</si>
  <si>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</si>
  <si>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</si>
  <si>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</si>
  <si>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</si>
  <si>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</si>
  <si>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</si>
  <si>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</si>
  <si>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</si>
  <si>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</si>
  <si>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</si>
  <si>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</si>
  <si>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</si>
  <si>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</si>
  <si>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</si>
  <si>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</si>
  <si>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</si>
  <si>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</si>
  <si>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</si>
  <si>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</si>
  <si>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</si>
  <si>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</si>
  <si>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</si>
  <si>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</si>
  <si>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</si>
  <si>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</si>
  <si>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</si>
  <si>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</si>
  <si>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</si>
  <si>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</si>
  <si>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</si>
  <si>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</si>
  <si>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</si>
  <si>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</si>
  <si>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</si>
  <si>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</si>
  <si>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</si>
  <si>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</si>
  <si>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</si>
  <si>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</si>
  <si>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</si>
  <si>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</si>
  <si>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</si>
  <si>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</si>
  <si>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</si>
  <si>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</si>
  <si>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</si>
  <si>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</si>
  <si>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</si>
  <si>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</si>
  <si>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</si>
  <si>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</si>
  <si>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</si>
  <si>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</si>
  <si>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</si>
  <si>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</si>
  <si>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</si>
  <si>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</si>
  <si>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</si>
  <si>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</si>
  <si>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</si>
  <si>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</si>
  <si>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</si>
  <si>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</si>
  <si>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</si>
  <si>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</si>
  <si>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</si>
  <si>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</si>
  <si>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</si>
  <si>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</si>
  <si>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</si>
  <si>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</si>
  <si>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</si>
  <si>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</si>
  <si>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</si>
  <si>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</si>
  <si>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</si>
  <si>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</si>
  <si>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</si>
  <si>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</si>
  <si>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</si>
  <si>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</si>
  <si>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</si>
  <si>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</si>
  <si>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</si>
  <si>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</si>
  <si>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</si>
  <si>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</si>
  <si>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</si>
  <si>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</si>
  <si>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</si>
  <si>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</si>
  <si>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</si>
  <si>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</si>
  <si>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</si>
  <si>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</si>
  <si>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</si>
  <si>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</si>
  <si>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</si>
  <si>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</si>
  <si>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</si>
  <si>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</si>
  <si>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</si>
  <si>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</si>
  <si>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</si>
  <si>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</si>
  <si>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</si>
  <si>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</si>
  <si>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</si>
  <si>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</si>
  <si>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</si>
  <si>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</si>
  <si>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</si>
  <si>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</si>
  <si>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</si>
  <si>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</si>
  <si>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</si>
  <si>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</si>
  <si>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</si>
  <si>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</si>
  <si>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</si>
  <si>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</si>
  <si>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</si>
  <si>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</si>
  <si>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</si>
  <si>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</si>
  <si>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</si>
  <si>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</si>
  <si>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</si>
  <si>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</si>
  <si>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</si>
  <si>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</si>
  <si>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</si>
  <si>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</si>
  <si>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</si>
  <si>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</si>
  <si>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</si>
  <si>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</si>
  <si>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</si>
  <si>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</si>
  <si>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</si>
  <si>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</si>
  <si>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</si>
  <si>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</si>
  <si>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</si>
  <si>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</si>
  <si>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</si>
  <si>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</si>
  <si>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</si>
  <si>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</si>
  <si>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</si>
  <si>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</si>
  <si>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</si>
  <si>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</si>
  <si>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</si>
  <si>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</si>
  <si>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</si>
  <si>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</si>
  <si>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</si>
  <si>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</si>
  <si>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</si>
  <si>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</si>
  <si>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</si>
  <si>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</si>
  <si>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</si>
  <si>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</si>
  <si>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</si>
  <si>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</si>
  <si>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</si>
  <si>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</si>
  <si>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</si>
  <si>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</si>
  <si>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</si>
  <si>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</si>
  <si>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</si>
  <si>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</si>
  <si>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</si>
  <si>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</si>
  <si>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</si>
  <si>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</si>
  <si>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</si>
  <si>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</si>
  <si>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</si>
  <si>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</si>
  <si>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</si>
  <si>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</si>
  <si>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</si>
  <si>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</si>
  <si>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</si>
  <si>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</si>
  <si>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</si>
  <si>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</si>
  <si>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</si>
  <si>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</si>
  <si>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</si>
  <si>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</si>
  <si>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</si>
  <si>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</si>
  <si>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</si>
  <si>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</si>
  <si>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</si>
  <si>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</si>
  <si>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</si>
  <si>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</si>
  <si>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</si>
  <si>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</si>
  <si>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</si>
  <si>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</si>
  <si>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</si>
  <si>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</si>
  <si>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</si>
  <si>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</si>
  <si>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</si>
  <si>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</si>
  <si>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</si>
  <si>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</si>
  <si>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</si>
  <si>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</si>
  <si>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</si>
  <si>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</si>
  <si>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</si>
  <si>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</si>
  <si>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</si>
  <si>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</si>
  <si>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</si>
  <si>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</si>
  <si>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</si>
  <si>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</si>
  <si>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</si>
  <si>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</si>
  <si>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</si>
  <si>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</si>
  <si>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</si>
  <si>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</si>
  <si>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</si>
  <si>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</si>
  <si>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</si>
  <si>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</si>
  <si>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</si>
  <si>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</si>
  <si>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</si>
  <si>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</si>
  <si>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</si>
  <si>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</si>
  <si>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</si>
  <si>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</si>
  <si>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</si>
  <si>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</si>
  <si>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</si>
  <si>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</si>
  <si>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</si>
  <si>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</si>
  <si>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</si>
  <si>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</si>
  <si>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</si>
  <si>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</si>
  <si>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</si>
  <si>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</si>
  <si>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</si>
  <si>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</si>
  <si>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</si>
  <si>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</si>
  <si>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</si>
  <si>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</si>
  <si>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</si>
  <si>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</si>
  <si>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</si>
  <si>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</si>
  <si>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</si>
  <si>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</si>
  <si>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</si>
  <si>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</si>
  <si>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</si>
  <si>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</si>
  <si>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</si>
  <si>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</si>
  <si>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</si>
  <si>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</si>
  <si>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</si>
  <si>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</si>
  <si>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</si>
  <si>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</si>
  <si>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</si>
  <si>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</si>
  <si>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</si>
  <si>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</si>
  <si>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</si>
  <si>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</si>
  <si>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</si>
  <si>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</si>
  <si>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</si>
  <si>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</si>
  <si>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</si>
  <si>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</si>
  <si>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</si>
  <si>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</si>
  <si>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</si>
  <si>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</si>
  <si>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</si>
  <si>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</si>
  <si>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</si>
  <si>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</si>
  <si>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</si>
  <si>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</si>
  <si>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</si>
  <si>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</si>
  <si>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</si>
  <si>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</si>
  <si>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</si>
  <si>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</si>
  <si>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</si>
  <si>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</si>
  <si>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</si>
  <si>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</si>
  <si>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</si>
  <si>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</si>
  <si>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</si>
  <si>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</si>
  <si>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</si>
  <si>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</si>
  <si>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</si>
  <si>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</si>
  <si>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</si>
  <si>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</si>
  <si>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</si>
  <si>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</si>
  <si>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</si>
  <si>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</si>
  <si>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</si>
  <si>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</si>
  <si>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</si>
  <si>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</si>
  <si>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</si>
  <si>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</si>
  <si>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</si>
  <si>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</si>
  <si>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</si>
  <si>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</si>
  <si>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</si>
  <si>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</si>
  <si>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</si>
  <si>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</si>
  <si>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</si>
  <si>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</si>
  <si>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</si>
  <si>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</si>
  <si>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</si>
  <si>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</si>
  <si>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</si>
  <si>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</si>
  <si>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</si>
  <si>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</si>
  <si>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</si>
  <si>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</si>
  <si>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</si>
  <si>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</si>
  <si>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</si>
  <si>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</si>
  <si>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</si>
  <si>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</si>
  <si>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</si>
  <si>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</si>
  <si>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</si>
  <si>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</si>
  <si>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</si>
  <si>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</si>
  <si>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</si>
  <si>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</si>
  <si>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</si>
  <si>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</si>
  <si>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</si>
  <si>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</si>
  <si>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</si>
  <si>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</si>
  <si>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</si>
  <si>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</si>
  <si>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</si>
  <si>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</si>
  <si>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</si>
  <si>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</si>
  <si>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</si>
  <si>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</si>
  <si>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</si>
  <si>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</si>
  <si>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</si>
  <si>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</si>
  <si>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</si>
  <si>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</si>
  <si>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</si>
  <si>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</si>
  <si>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</si>
  <si>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</si>
  <si>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</si>
  <si>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</si>
  <si>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</si>
  <si>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</si>
  <si>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</si>
  <si>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</si>
  <si>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</si>
  <si>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</si>
  <si>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</si>
  <si>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</si>
  <si>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</si>
  <si>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</si>
  <si>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</si>
  <si>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</si>
  <si>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</si>
  <si>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</si>
  <si>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</si>
  <si>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</si>
  <si>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</si>
  <si>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</si>
  <si>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</si>
  <si>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</si>
  <si>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</si>
  <si>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</si>
  <si>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</si>
  <si>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</si>
  <si>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</si>
  <si>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</si>
  <si>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</si>
  <si>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</si>
  <si>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</si>
  <si>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</si>
  <si>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</si>
  <si>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</si>
  <si>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</si>
  <si>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</si>
  <si>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</si>
  <si>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</si>
  <si>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</si>
  <si>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</si>
  <si>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</si>
  <si>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</si>
  <si>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</si>
  <si>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</si>
  <si>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</si>
  <si>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</si>
  <si>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</si>
  <si>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</si>
  <si>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</si>
  <si>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</si>
  <si>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</si>
  <si>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</si>
  <si>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</si>
  <si>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</si>
  <si>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</si>
  <si>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</si>
  <si>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</si>
  <si>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</si>
  <si>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</si>
  <si>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</si>
  <si>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</si>
  <si>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</si>
  <si>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</si>
  <si>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</si>
  <si>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</si>
  <si>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</si>
  <si>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</si>
  <si>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</si>
  <si>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</si>
  <si>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</si>
  <si>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</si>
  <si>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</si>
  <si>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</si>
  <si>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</si>
  <si>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</si>
  <si>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</si>
  <si>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</si>
  <si>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</si>
  <si>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</si>
  <si>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</si>
  <si>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</si>
  <si>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</si>
  <si>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</si>
  <si>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</si>
  <si>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</si>
  <si>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</si>
  <si>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</si>
  <si>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</si>
  <si>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</si>
  <si>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</si>
  <si>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</si>
  <si>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</si>
  <si>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</si>
  <si>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</si>
  <si>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</si>
  <si>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</si>
  <si>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</si>
  <si>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</si>
  <si>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</si>
  <si>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</si>
  <si>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</si>
  <si>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</si>
  <si>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</si>
  <si>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</si>
  <si>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</si>
  <si>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</si>
  <si>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</si>
  <si>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</si>
  <si>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</si>
  <si>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</si>
  <si>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</si>
  <si>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</si>
  <si>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</si>
  <si>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</si>
  <si>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</si>
  <si>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</si>
  <si>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</si>
  <si>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</si>
  <si>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</si>
  <si>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</si>
  <si>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</si>
  <si>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</si>
  <si>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</si>
  <si>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</si>
  <si>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</si>
  <si>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</si>
  <si>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</si>
  <si>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</si>
  <si>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</si>
  <si>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</si>
  <si>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</si>
  <si>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</si>
  <si>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</si>
  <si>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</si>
  <si>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</si>
  <si>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</si>
  <si>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</si>
  <si>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</si>
  <si>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</si>
  <si>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</si>
  <si>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</si>
  <si>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</si>
  <si>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</si>
  <si>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</si>
  <si>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</si>
  <si>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</si>
  <si>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</si>
  <si>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</si>
  <si>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</si>
  <si>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</si>
  <si>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</si>
  <si>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</si>
  <si>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</si>
  <si>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</si>
  <si>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</si>
  <si>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</si>
  <si>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</si>
  <si>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</si>
  <si>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</si>
  <si>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</si>
  <si>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</si>
  <si>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</si>
  <si>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</si>
  <si>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</si>
  <si>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</si>
  <si>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</si>
  <si>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</si>
  <si>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</si>
  <si>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</si>
  <si>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</si>
  <si>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</si>
  <si>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</si>
  <si>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</si>
  <si>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</si>
  <si>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</si>
  <si>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</si>
  <si>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</si>
  <si>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</si>
  <si>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</si>
  <si>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</si>
  <si>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</si>
  <si>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</si>
  <si>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</si>
  <si>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</si>
  <si>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</si>
  <si>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</si>
  <si>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</si>
  <si>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</si>
  <si>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</si>
  <si>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</si>
  <si>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</si>
  <si>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</si>
  <si>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</si>
  <si>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</si>
  <si>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</si>
  <si>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</si>
  <si>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</si>
  <si>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</si>
  <si>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</si>
  <si>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</si>
  <si>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</si>
  <si>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</si>
  <si>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</si>
  <si>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</si>
  <si>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</si>
  <si>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</si>
  <si>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</si>
  <si>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</si>
  <si>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</si>
  <si>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</si>
  <si>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</si>
  <si>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</si>
  <si>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</si>
  <si>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</si>
  <si>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</si>
  <si>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</si>
  <si>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</si>
  <si>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</si>
  <si>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</si>
  <si>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</si>
  <si>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</si>
  <si>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</si>
  <si>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</si>
  <si>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</si>
  <si>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</si>
  <si>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</si>
  <si>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</si>
  <si>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</si>
  <si>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</si>
  <si>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</si>
  <si>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</si>
  <si>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</si>
  <si>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</si>
  <si>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</si>
  <si>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</si>
  <si>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</si>
  <si>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</si>
  <si>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</si>
  <si>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</si>
  <si>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</si>
  <si>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</si>
  <si>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</si>
  <si>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</si>
  <si>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</si>
  <si>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</si>
  <si>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</si>
  <si>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</si>
  <si>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</si>
  <si>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</si>
  <si>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</si>
  <si>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</si>
  <si>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</si>
  <si>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</si>
  <si>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</si>
  <si>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</si>
  <si>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</si>
  <si>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</si>
  <si>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</si>
  <si>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</si>
  <si>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</si>
  <si>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</si>
  <si>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</si>
  <si>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</si>
  <si>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</si>
  <si>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</si>
  <si>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</si>
  <si>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</si>
  <si>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</si>
  <si>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</si>
  <si>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</si>
  <si>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</si>
  <si>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</si>
  <si>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</si>
  <si>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</si>
  <si>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</si>
  <si>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</si>
  <si>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</si>
  <si>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</si>
  <si>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</si>
  <si>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</si>
  <si>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</si>
  <si>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</si>
  <si>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</si>
  <si>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</si>
  <si>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</si>
  <si>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</si>
  <si>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</si>
  <si>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</si>
  <si>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</si>
  <si>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</si>
  <si>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</si>
  <si>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</si>
  <si>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</si>
  <si>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</si>
  <si>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</si>
  <si>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</si>
  <si>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</si>
  <si>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</si>
  <si>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</si>
  <si>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</si>
  <si>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</si>
  <si>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</si>
  <si>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</si>
  <si>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</si>
  <si>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</si>
  <si>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</si>
  <si>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</si>
  <si>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</si>
  <si>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</si>
  <si>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</si>
  <si>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</si>
  <si>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</si>
  <si>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</si>
  <si>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</si>
  <si>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</si>
  <si>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</si>
  <si>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</si>
  <si>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</si>
  <si>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</si>
  <si>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</si>
  <si>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</si>
  <si>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</si>
  <si>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</si>
  <si>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</si>
  <si>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</si>
  <si>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</si>
  <si>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</si>
  <si>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</si>
  <si>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</si>
  <si>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</si>
  <si>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</si>
  <si>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</si>
  <si>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</si>
  <si>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</si>
  <si>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</si>
  <si>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</si>
  <si>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</si>
  <si>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</si>
  <si>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</si>
  <si>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</si>
  <si>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</si>
  <si>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</si>
  <si>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</si>
  <si>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</si>
  <si>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</si>
  <si>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</si>
  <si>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</si>
  <si>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</si>
  <si>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</si>
  <si>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</si>
  <si>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</si>
  <si>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</si>
  <si>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</si>
  <si>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</si>
  <si>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</si>
  <si>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</si>
  <si>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</si>
  <si>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</si>
  <si>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</si>
  <si>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</si>
  <si>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</si>
  <si>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</si>
  <si>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</si>
  <si>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</si>
  <si>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</si>
  <si>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</si>
  <si>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</si>
  <si>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</si>
  <si>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</si>
  <si>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</si>
  <si>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</si>
  <si>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</si>
  <si>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</si>
  <si>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</si>
  <si>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</si>
  <si>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</si>
  <si>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</si>
  <si>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</si>
  <si>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</si>
  <si>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</si>
  <si>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</si>
  <si>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</si>
  <si>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</si>
  <si>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</si>
  <si>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</si>
  <si>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</si>
  <si>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</si>
  <si>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</si>
  <si>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</si>
  <si>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</si>
  <si>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</si>
  <si>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</si>
  <si>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</si>
  <si>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</si>
  <si>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</si>
  <si>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</si>
  <si>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</si>
  <si>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</si>
  <si>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</si>
  <si>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</si>
  <si>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</si>
  <si>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</si>
  <si>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</si>
  <si>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</si>
  <si>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</si>
  <si>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</si>
  <si>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</si>
  <si>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</si>
  <si>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</si>
  <si>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</si>
  <si>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</si>
  <si>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</si>
  <si>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</si>
  <si>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</si>
  <si>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</si>
  <si>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</si>
  <si>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</si>
  <si>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</si>
  <si>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</si>
  <si>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</si>
  <si>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</si>
  <si>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</si>
  <si>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</si>
  <si>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</si>
  <si>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</si>
  <si>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</si>
  <si>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</si>
  <si>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</si>
  <si>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</si>
  <si>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</si>
  <si>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</si>
  <si>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</si>
  <si>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</si>
  <si>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</si>
  <si>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</si>
  <si>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</si>
  <si>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</si>
  <si>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</si>
  <si>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</si>
  <si>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</si>
  <si>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</si>
  <si>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</si>
  <si>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</si>
  <si>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</si>
  <si>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</si>
  <si>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</si>
  <si>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</si>
  <si>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</si>
  <si>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</si>
  <si>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</si>
  <si>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</si>
  <si>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</si>
  <si>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</si>
  <si>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</si>
  <si>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</si>
  <si>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</si>
  <si>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</si>
  <si>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</si>
  <si>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</si>
  <si>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</si>
  <si>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</si>
  <si>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</si>
  <si>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</si>
  <si>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</si>
  <si>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</si>
  <si>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</si>
  <si>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</si>
  <si>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</si>
  <si>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</si>
  <si>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</si>
  <si>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</si>
  <si>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</si>
  <si>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</si>
  <si>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</si>
  <si>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</si>
  <si>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</si>
  <si>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</si>
  <si>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</si>
  <si>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</si>
  <si>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</si>
  <si>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</si>
  <si>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</si>
  <si>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</si>
  <si>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</si>
  <si>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</si>
  <si>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</si>
  <si>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</si>
  <si>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</si>
  <si>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</si>
  <si>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</si>
  <si>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</si>
  <si>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</si>
  <si>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</si>
  <si>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</si>
  <si>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</si>
  <si>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</si>
  <si>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</si>
  <si>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</si>
  <si>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</si>
  <si>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</si>
  <si>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</si>
  <si>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</si>
  <si>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</si>
  <si>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</si>
  <si>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</si>
  <si>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</si>
  <si>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</si>
  <si>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</si>
  <si>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</si>
  <si>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</si>
  <si>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</si>
  <si>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</si>
  <si>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</si>
  <si>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</si>
  <si>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</si>
  <si>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</si>
  <si>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</si>
  <si>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</si>
  <si>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</si>
  <si>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</si>
  <si>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</si>
  <si>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</si>
  <si>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</si>
  <si>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</si>
  <si>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</si>
  <si>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</si>
  <si>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</si>
  <si>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</si>
  <si>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</si>
  <si>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</si>
  <si>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</si>
  <si>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</si>
  <si>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</si>
  <si>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</si>
  <si>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</si>
  <si>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</si>
  <si>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</si>
  <si>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</si>
  <si>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</si>
  <si>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</si>
  <si>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</si>
  <si>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</si>
  <si>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</si>
  <si>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</si>
  <si>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</si>
  <si>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</si>
  <si>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</si>
  <si>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</si>
  <si>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</si>
  <si>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</si>
  <si>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</si>
  <si>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</si>
  <si>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</si>
  <si>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</si>
  <si>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</si>
  <si>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</si>
  <si>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</si>
  <si>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</si>
  <si>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</si>
  <si>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</si>
  <si>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</si>
  <si>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</si>
  <si>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</si>
  <si>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</si>
  <si>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</si>
  <si>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</si>
  <si>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</si>
  <si>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</si>
  <si>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</si>
  <si>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</si>
  <si>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</si>
  <si>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</si>
  <si>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</si>
  <si>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</si>
  <si>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</si>
  <si>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</si>
  <si>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</si>
  <si>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</si>
  <si>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</si>
  <si>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</si>
  <si>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</si>
  <si>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</si>
  <si>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</si>
  <si>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</si>
  <si>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</si>
  <si>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</si>
  <si>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</si>
  <si>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</si>
  <si>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</si>
  <si>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</si>
  <si>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</si>
  <si>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</si>
  <si>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</si>
  <si>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</si>
  <si>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</si>
  <si>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</si>
  <si>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</si>
  <si>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</si>
  <si>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</si>
  <si>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</si>
  <si>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</si>
  <si>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</si>
  <si>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</si>
  <si>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</si>
  <si>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</si>
  <si>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</si>
  <si>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</si>
  <si>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</si>
  <si>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</si>
  <si>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</si>
  <si>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</si>
  <si>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</si>
  <si>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</si>
  <si>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</si>
  <si>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</si>
  <si>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</si>
  <si>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</si>
  <si>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</si>
  <si>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</si>
  <si>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</si>
  <si>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</si>
  <si>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</si>
  <si>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</si>
  <si>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</si>
  <si>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</si>
  <si>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</si>
  <si>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</si>
  <si>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</si>
  <si>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</si>
  <si>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</si>
  <si>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</si>
  <si>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</si>
  <si>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</si>
  <si>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</si>
  <si>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</si>
  <si>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</si>
  <si>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</si>
  <si>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</si>
  <si>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</si>
  <si>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</si>
  <si>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</si>
  <si>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</si>
  <si>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</si>
  <si>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</si>
  <si>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</si>
  <si>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</si>
  <si>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</si>
  <si>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</si>
  <si>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</si>
  <si>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</si>
  <si>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</si>
  <si>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</si>
  <si>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</si>
  <si>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</si>
  <si>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</si>
  <si>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</si>
  <si>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</si>
  <si>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</si>
  <si>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</si>
  <si>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</si>
  <si>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</si>
  <si>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</si>
  <si>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</si>
  <si>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</si>
  <si>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</si>
  <si>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</si>
  <si>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</si>
  <si>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</si>
  <si>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</si>
  <si>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</si>
  <si>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</si>
  <si>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</si>
  <si>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</si>
  <si>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</si>
  <si>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</si>
  <si>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</si>
  <si>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</si>
  <si>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</si>
  <si>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</si>
  <si>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</si>
  <si>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</si>
  <si>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</si>
  <si>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</si>
  <si>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</si>
  <si>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</si>
  <si>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</si>
  <si>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</si>
  <si>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</si>
  <si>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</si>
  <si>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</si>
  <si>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</si>
  <si>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</si>
  <si>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</si>
  <si>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</si>
  <si>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</si>
  <si>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</si>
  <si>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</si>
  <si>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</si>
  <si>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</si>
  <si>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</si>
  <si>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</si>
  <si>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</si>
  <si>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</si>
  <si>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</si>
  <si>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</si>
  <si>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</si>
  <si>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</si>
  <si>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</si>
  <si>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</si>
  <si>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</si>
  <si>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</si>
  <si>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</si>
  <si>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</si>
  <si>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</si>
  <si>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</si>
  <si>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</si>
  <si>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</si>
  <si>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</si>
  <si>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</si>
  <si>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</si>
  <si>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</si>
  <si>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</si>
  <si>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</si>
  <si>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</si>
  <si>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</si>
  <si>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</si>
  <si>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</si>
  <si>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</si>
  <si>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</si>
  <si>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</si>
  <si>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</si>
  <si>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</si>
  <si>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</si>
  <si>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</si>
  <si>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</si>
  <si>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</si>
  <si>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</si>
  <si>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</si>
  <si>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</si>
  <si>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</si>
  <si>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</si>
  <si>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</si>
  <si>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</si>
  <si>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</si>
  <si>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</si>
  <si>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</si>
  <si>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</si>
  <si>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</si>
  <si>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</si>
  <si>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</si>
  <si>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</si>
  <si>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</si>
  <si>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</si>
  <si>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</si>
  <si>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</si>
  <si>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</si>
  <si>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</si>
  <si>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</si>
  <si>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</si>
  <si>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</si>
  <si>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</si>
  <si>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</si>
  <si>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</si>
  <si>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</si>
  <si>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</si>
  <si>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</si>
  <si>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</si>
  <si>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</si>
  <si>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</si>
  <si>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</si>
  <si>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</si>
  <si>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</si>
  <si>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</si>
  <si>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</si>
  <si>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</si>
  <si>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</si>
  <si>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</si>
  <si>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</si>
  <si>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</si>
  <si>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</si>
  <si>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</si>
  <si>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</si>
  <si>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</si>
  <si>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</si>
  <si>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</si>
  <si>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</si>
  <si>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</si>
  <si>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</si>
  <si>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</si>
  <si>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</si>
  <si>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</si>
  <si>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</si>
  <si>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</si>
  <si>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</si>
  <si>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</si>
  <si>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</si>
  <si>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</si>
  <si>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</si>
  <si>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</si>
  <si>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</si>
  <si>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</si>
  <si>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</si>
  <si>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</si>
  <si>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</si>
  <si>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</si>
  <si>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</si>
  <si>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</si>
  <si>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</si>
  <si>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</si>
  <si>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</si>
  <si>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</si>
  <si>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</si>
  <si>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</si>
  <si>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</si>
  <si>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</si>
  <si>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</si>
  <si>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</si>
  <si>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</si>
  <si>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</si>
  <si>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</si>
  <si>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</si>
  <si>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</si>
  <si>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</si>
  <si>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</si>
  <si>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</si>
  <si>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</si>
  <si>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</si>
  <si>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</si>
  <si>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</si>
  <si>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</si>
  <si>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</si>
  <si>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</si>
  <si>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</si>
  <si>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</si>
  <si>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</si>
  <si>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</si>
  <si>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</si>
  <si>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</si>
  <si>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</si>
  <si>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</si>
  <si>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</si>
  <si>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</si>
  <si>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</si>
  <si>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</si>
  <si>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</si>
  <si>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</si>
  <si>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</si>
  <si>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</si>
  <si>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</si>
  <si>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</si>
  <si>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</si>
  <si>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</si>
  <si>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</si>
  <si>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</si>
  <si>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</si>
  <si>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</si>
  <si>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</si>
  <si>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</si>
  <si>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</si>
  <si>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</si>
  <si>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</si>
  <si>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</si>
  <si>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</si>
  <si>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</si>
  <si>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</si>
  <si>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</si>
  <si>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</si>
  <si>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</si>
  <si>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</si>
  <si>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</si>
  <si>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</si>
  <si>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</si>
  <si>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</si>
  <si>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</si>
  <si>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</si>
  <si>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</si>
  <si>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</si>
  <si>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</si>
  <si>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</si>
  <si>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</si>
  <si>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</si>
  <si>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</si>
  <si>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</si>
  <si>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</si>
  <si>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</si>
  <si>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</si>
  <si>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</si>
  <si>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</si>
  <si>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</si>
  <si>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</si>
  <si>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</si>
  <si>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</si>
  <si>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</si>
  <si>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</si>
  <si>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</si>
  <si>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</si>
  <si>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</si>
  <si>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</si>
  <si>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</si>
  <si>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</si>
  <si>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</si>
  <si>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</si>
  <si>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</si>
  <si>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</si>
  <si>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</si>
  <si>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</si>
  <si>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</si>
  <si>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</si>
  <si>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</si>
  <si>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</si>
  <si>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</si>
  <si>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</si>
  <si>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</si>
  <si>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</si>
  <si>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</si>
  <si>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</si>
  <si>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</si>
  <si>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</si>
  <si>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</si>
  <si>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</si>
  <si>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</si>
  <si>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</si>
  <si>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</si>
  <si>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</si>
  <si>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</si>
  <si>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</si>
  <si>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</si>
  <si>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</si>
  <si>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</si>
  <si>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</si>
  <si>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</si>
  <si>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</si>
  <si>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</si>
  <si>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</si>
  <si>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</si>
  <si>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</si>
  <si>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</si>
  <si>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</si>
  <si>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</si>
  <si>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</si>
  <si>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</si>
  <si>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</si>
  <si>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</si>
  <si>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</si>
  <si>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</si>
  <si>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</si>
  <si>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</si>
  <si>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</si>
  <si>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</si>
  <si>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</si>
  <si>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</si>
  <si>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</si>
  <si>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</si>
  <si>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</si>
  <si>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</si>
  <si>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</si>
  <si>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</si>
  <si>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</si>
  <si>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</si>
  <si>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</si>
  <si>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</si>
  <si>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</si>
  <si>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</si>
  <si>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</si>
  <si>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</si>
  <si>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</si>
  <si>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</si>
  <si>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</si>
  <si>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</si>
  <si>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</si>
  <si>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</si>
  <si>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</si>
  <si>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</si>
  <si>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</si>
  <si>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</si>
  <si>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</si>
  <si>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</si>
  <si>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</si>
  <si>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</si>
  <si>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</si>
  <si>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</si>
  <si>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</si>
  <si>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</si>
  <si>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</si>
  <si>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</si>
  <si>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</si>
  <si>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</si>
  <si>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</si>
  <si>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</si>
  <si>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</si>
  <si>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</si>
  <si>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</si>
  <si>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</si>
  <si>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</si>
  <si>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</si>
  <si>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</si>
  <si>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</si>
  <si>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</si>
  <si>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</si>
  <si>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</si>
  <si>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</si>
  <si>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</si>
  <si>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</si>
  <si>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</si>
  <si>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</si>
  <si>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</si>
  <si>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</si>
  <si>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</si>
  <si>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</si>
  <si>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</si>
  <si>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</si>
  <si>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</si>
  <si>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</si>
  <si>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</si>
  <si>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</si>
  <si>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</si>
  <si>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</si>
  <si>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</si>
  <si>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</si>
  <si>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</si>
  <si>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</si>
  <si>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</si>
  <si>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</si>
  <si>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</si>
  <si>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</si>
  <si>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</si>
  <si>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</si>
  <si>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</si>
  <si>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</si>
  <si>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</si>
  <si>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</si>
  <si>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</si>
  <si>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</si>
  <si>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</si>
  <si>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</si>
  <si>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</si>
  <si>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</si>
  <si>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</si>
  <si>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</si>
  <si>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</si>
  <si>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</si>
  <si>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</si>
  <si>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</si>
  <si>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</si>
  <si>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</si>
  <si>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</si>
  <si>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</si>
  <si>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</si>
  <si>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</si>
  <si>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</si>
  <si>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</si>
  <si>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</si>
  <si>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</si>
  <si>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</si>
  <si>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</si>
  <si>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</si>
  <si>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</si>
  <si>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</si>
  <si>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</si>
  <si>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</si>
  <si>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</si>
  <si>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</si>
  <si>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</si>
  <si>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</si>
  <si>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</si>
  <si>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</si>
  <si>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</si>
  <si>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</si>
  <si>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</si>
  <si>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</si>
  <si>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</si>
  <si>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</si>
  <si>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</si>
  <si>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</si>
  <si>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</si>
  <si>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</si>
  <si>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</si>
  <si>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</si>
  <si>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</si>
  <si>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</si>
  <si>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</si>
  <si>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</si>
  <si>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</si>
  <si>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</si>
  <si>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</si>
  <si>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</si>
  <si>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</si>
  <si>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</si>
  <si>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</si>
  <si>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</si>
  <si>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</si>
  <si>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</si>
  <si>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</si>
  <si>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</si>
  <si>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</si>
  <si>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</si>
  <si>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</si>
  <si>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</si>
  <si>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</si>
  <si>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</si>
  <si>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</si>
  <si>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</si>
  <si>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</si>
  <si>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</si>
  <si>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</si>
  <si>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</si>
  <si>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</si>
  <si>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</si>
  <si>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</si>
  <si>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</si>
  <si>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</si>
  <si>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</si>
  <si>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</si>
  <si>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</si>
  <si>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</si>
  <si>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</si>
  <si>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</si>
  <si>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</si>
  <si>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</si>
  <si>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</si>
  <si>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</si>
  <si>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</si>
  <si>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</si>
  <si>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</si>
  <si>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</si>
  <si>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</si>
  <si>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</si>
  <si>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</si>
  <si>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</si>
  <si>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</si>
  <si>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</si>
  <si>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</si>
  <si>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</si>
  <si>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</si>
  <si>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</si>
  <si>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</si>
  <si>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</si>
  <si>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</si>
  <si>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</si>
  <si>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</si>
  <si>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</si>
  <si>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</si>
  <si>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</si>
  <si>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</si>
  <si>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</si>
  <si>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</si>
  <si>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</si>
  <si>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</si>
  <si>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</si>
  <si>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</si>
  <si>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</si>
  <si>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</si>
  <si>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</si>
  <si>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</si>
  <si>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</si>
  <si>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</si>
  <si>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</si>
  <si>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</si>
  <si>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</si>
  <si>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</si>
  <si>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</si>
  <si>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</si>
  <si>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</si>
  <si>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</si>
  <si>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</si>
  <si>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</si>
  <si>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</si>
  <si>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</si>
  <si>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</si>
  <si>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</si>
  <si>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</si>
  <si>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</si>
  <si>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</si>
  <si>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</si>
  <si>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</si>
  <si>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</si>
  <si>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</si>
  <si>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</si>
  <si>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</si>
  <si>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</si>
  <si>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</si>
  <si>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</si>
  <si>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</si>
  <si>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</si>
  <si>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</si>
  <si>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</si>
  <si>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</si>
  <si>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</si>
  <si>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</si>
  <si>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</si>
  <si>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</si>
  <si>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</si>
  <si>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</si>
  <si>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</si>
  <si>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</si>
  <si>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</si>
  <si>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</si>
  <si>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</si>
  <si>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</si>
  <si>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</si>
  <si>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</si>
  <si>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</si>
  <si>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</si>
  <si>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</si>
  <si>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</si>
  <si>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</si>
  <si>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</si>
  <si>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</si>
  <si>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</si>
  <si>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</si>
  <si>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</si>
  <si>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</si>
  <si>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</si>
  <si>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</si>
  <si>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</si>
  <si>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</si>
  <si>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</si>
  <si>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</si>
  <si>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</si>
  <si>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</si>
  <si>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</si>
  <si>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</si>
  <si>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</si>
  <si>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</si>
  <si>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</si>
  <si>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</si>
  <si>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</si>
  <si>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</si>
  <si>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</si>
  <si>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</si>
  <si>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</si>
  <si>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</si>
  <si>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</si>
  <si>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</si>
  <si>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</si>
  <si>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</si>
  <si>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</si>
  <si>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</si>
  <si>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</si>
  <si>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</si>
  <si>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</si>
  <si>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</si>
  <si>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</si>
  <si>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</si>
  <si>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</si>
  <si>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</si>
  <si>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</si>
  <si>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</si>
  <si>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</si>
  <si>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</si>
  <si>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</si>
  <si>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</si>
  <si>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</si>
  <si>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</si>
  <si>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</si>
  <si>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</si>
  <si>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</si>
  <si>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</si>
  <si>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</si>
  <si>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</si>
  <si>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</si>
  <si>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</si>
  <si>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</si>
  <si>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</si>
  <si>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</si>
  <si>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</si>
  <si>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</si>
  <si>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</si>
  <si>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</si>
  <si>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</si>
  <si>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</si>
  <si>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</si>
  <si>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</si>
  <si>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</si>
  <si>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</si>
  <si>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</si>
  <si>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</si>
  <si>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</si>
  <si>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</si>
  <si>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</si>
  <si>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</si>
  <si>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</si>
  <si>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</si>
  <si>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</si>
  <si>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</si>
  <si>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</si>
  <si>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</si>
  <si>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</si>
  <si>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</si>
  <si>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</si>
  <si>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</si>
  <si>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</si>
  <si>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</si>
  <si>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</si>
  <si>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</si>
  <si>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</si>
  <si>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</si>
  <si>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</si>
  <si>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</si>
  <si>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</si>
  <si>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</si>
  <si>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</si>
  <si>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</si>
  <si>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</si>
  <si>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</si>
  <si>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</si>
  <si>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</si>
  <si>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</si>
  <si>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</si>
  <si>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</si>
  <si>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</si>
  <si>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</si>
  <si>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</si>
  <si>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</si>
  <si>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</si>
  <si>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</si>
  <si>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</si>
  <si>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</si>
  <si>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</si>
  <si>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</si>
  <si>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</si>
  <si>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</si>
  <si>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</si>
  <si>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</si>
  <si>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</si>
  <si>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</si>
  <si>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</si>
  <si>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</si>
  <si>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</si>
  <si>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</si>
  <si>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</si>
  <si>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</si>
  <si>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</si>
  <si>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</si>
  <si>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</si>
  <si>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</si>
  <si>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</si>
  <si>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</si>
  <si>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</si>
  <si>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</si>
  <si>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</si>
  <si>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</si>
  <si>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</si>
  <si>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</si>
  <si>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</si>
  <si>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</si>
  <si>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</si>
  <si>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</si>
  <si>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</si>
  <si>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</si>
  <si>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</si>
  <si>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</si>
  <si>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</si>
  <si>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</si>
  <si>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</si>
  <si>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</si>
  <si>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</si>
  <si>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</si>
  <si>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</si>
  <si>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</si>
  <si>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</si>
  <si>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</si>
  <si>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</si>
  <si>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</si>
  <si>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</si>
  <si>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</si>
  <si>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</si>
  <si>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</si>
  <si>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</si>
  <si>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</si>
  <si>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</si>
  <si>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</si>
  <si>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</si>
  <si>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</si>
  <si>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</si>
  <si>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</si>
  <si>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</si>
  <si>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</si>
  <si>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</si>
  <si>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</si>
  <si>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</si>
  <si>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</si>
  <si>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</si>
  <si>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</si>
  <si>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</si>
  <si>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</si>
  <si>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</si>
  <si>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</si>
  <si>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</si>
  <si>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</si>
  <si>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</si>
  <si>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</si>
  <si>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</si>
  <si>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</si>
  <si>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</si>
  <si>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</si>
  <si>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</si>
  <si>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</si>
  <si>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</si>
  <si>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</si>
  <si>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</si>
  <si>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</si>
  <si>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</si>
  <si>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</si>
  <si>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</si>
  <si>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</si>
  <si>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</si>
  <si>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</si>
  <si>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</si>
  <si>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</si>
  <si>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</si>
  <si>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</si>
  <si>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</si>
  <si>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</si>
  <si>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</si>
  <si>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</si>
  <si>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</si>
  <si>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</si>
  <si>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</si>
  <si>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</si>
  <si>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</si>
  <si>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</si>
  <si>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</si>
  <si>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</si>
  <si>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</si>
  <si>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</si>
  <si>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</si>
  <si>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</si>
  <si>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</si>
  <si>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</si>
  <si>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</si>
  <si>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</si>
  <si>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</si>
  <si>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</si>
  <si>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</si>
  <si>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</si>
  <si>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</si>
  <si>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</si>
  <si>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</si>
  <si>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</si>
  <si>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</si>
  <si>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</si>
  <si>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</si>
  <si>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</si>
  <si>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</si>
  <si>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</si>
  <si>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</si>
  <si>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</si>
  <si>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</si>
  <si>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</si>
  <si>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</si>
  <si>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</si>
  <si>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</si>
  <si>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</si>
  <si>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</si>
  <si>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</si>
  <si>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</si>
  <si>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</si>
  <si>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</si>
  <si>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</si>
  <si>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</si>
  <si>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</si>
  <si>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</si>
  <si>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</si>
  <si>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</si>
  <si>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</si>
  <si>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</si>
  <si>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</si>
  <si>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</si>
  <si>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</si>
  <si>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</si>
  <si>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</si>
  <si>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</si>
  <si>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</si>
  <si>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</si>
  <si>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</si>
  <si>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</si>
  <si>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</si>
  <si>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</si>
  <si>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</si>
  <si>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</si>
  <si>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</si>
  <si>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</si>
  <si>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</si>
  <si>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</si>
  <si>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</si>
  <si>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</si>
  <si>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</si>
  <si>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</si>
  <si>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</si>
  <si>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</si>
  <si>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</si>
  <si>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</si>
  <si>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</si>
  <si>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</si>
  <si>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</si>
  <si>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</si>
  <si>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</si>
  <si>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</si>
  <si>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</si>
  <si>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</si>
  <si>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</si>
  <si>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</si>
  <si>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</si>
  <si>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</si>
  <si>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</si>
  <si>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</si>
  <si>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</si>
  <si>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</si>
  <si>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</si>
  <si>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</si>
  <si>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</si>
  <si>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</si>
  <si>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</si>
  <si>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</si>
  <si>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</si>
  <si>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</si>
  <si>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</si>
  <si>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</si>
  <si>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</si>
  <si>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</si>
  <si>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</si>
  <si>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</si>
  <si>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</si>
  <si>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</si>
  <si>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</si>
  <si>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</si>
  <si>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</si>
  <si>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</si>
  <si>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</si>
  <si>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</si>
  <si>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</si>
  <si>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</si>
  <si>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</si>
  <si>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</si>
  <si>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</si>
  <si>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</si>
  <si>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</si>
  <si>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</si>
  <si>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</si>
  <si>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</si>
  <si>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</si>
  <si>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</si>
  <si>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</si>
  <si>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</si>
  <si>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</si>
  <si>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</si>
  <si>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</si>
  <si>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</si>
  <si>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</si>
  <si>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</si>
  <si>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</si>
  <si>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</si>
  <si>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</si>
  <si>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</si>
  <si>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</si>
  <si>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</si>
  <si>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</si>
  <si>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</si>
  <si>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</si>
  <si>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</si>
  <si>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</si>
  <si>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</si>
  <si>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</si>
  <si>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</si>
  <si>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</si>
  <si>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</si>
  <si>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</si>
  <si>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</si>
  <si>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</si>
  <si>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</si>
  <si>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</si>
  <si>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</si>
  <si>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</si>
  <si>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</si>
  <si>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</si>
  <si>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</si>
  <si>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</si>
  <si>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</si>
  <si>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</si>
  <si>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</si>
  <si>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</si>
  <si>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</si>
  <si>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</si>
  <si>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</si>
  <si>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</si>
  <si>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</si>
  <si>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</si>
  <si>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</si>
  <si>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</si>
  <si>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</si>
  <si>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</si>
  <si>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</si>
  <si>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</si>
  <si>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</si>
  <si>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</si>
  <si>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</si>
  <si>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</si>
  <si>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</si>
  <si>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</si>
  <si>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</si>
  <si>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</si>
  <si>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</si>
  <si>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</si>
  <si>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</si>
  <si>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</si>
  <si>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</si>
  <si>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</si>
  <si>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</si>
  <si>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</si>
  <si>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</si>
  <si>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</si>
  <si>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</si>
  <si>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</si>
  <si>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</si>
  <si>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</si>
  <si>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</si>
  <si>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</si>
  <si>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</si>
  <si>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</si>
  <si>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</si>
  <si>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</si>
  <si>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</si>
  <si>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</si>
  <si>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</si>
  <si>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</si>
  <si>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</si>
  <si>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</si>
  <si>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</si>
  <si>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</si>
  <si>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</si>
  <si>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</si>
  <si>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</si>
  <si>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</si>
  <si>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</si>
  <si>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</si>
  <si>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</si>
  <si>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</si>
  <si>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</si>
  <si>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</si>
  <si>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</si>
  <si>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</si>
  <si>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</si>
  <si>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</si>
  <si>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</si>
  <si>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</si>
  <si>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</si>
  <si>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</si>
  <si>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</si>
  <si>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</si>
  <si>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</si>
  <si>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</si>
  <si>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</si>
  <si>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</si>
  <si>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</si>
  <si>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</si>
  <si>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</si>
  <si>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</si>
  <si>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</si>
  <si>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</si>
  <si>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</si>
  <si>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</si>
  <si>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</si>
  <si>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</si>
  <si>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</si>
  <si>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</si>
  <si>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</si>
  <si>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</si>
  <si>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</si>
  <si>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</si>
  <si>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</si>
  <si>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</si>
  <si>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</si>
  <si>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</si>
  <si>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</si>
  <si>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</si>
  <si>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</si>
  <si>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</si>
  <si>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</si>
  <si>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</si>
  <si>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</si>
  <si>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</si>
  <si>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</si>
  <si>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</si>
  <si>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</si>
  <si>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</si>
  <si>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</si>
  <si>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</si>
  <si>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</si>
  <si>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</si>
  <si>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</si>
  <si>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</si>
  <si>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</si>
  <si>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</si>
  <si>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</si>
  <si>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</si>
  <si>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</si>
  <si>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</si>
  <si>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</si>
  <si>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</si>
  <si>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</si>
  <si>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</si>
  <si>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</si>
  <si>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</si>
  <si>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</si>
  <si>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</si>
  <si>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</si>
  <si>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</si>
  <si>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</si>
  <si>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</si>
  <si>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</si>
  <si>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</si>
  <si>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</si>
  <si>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</si>
  <si>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</si>
  <si>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</si>
  <si>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</si>
  <si>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</si>
  <si>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</si>
  <si>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</si>
  <si>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</si>
  <si>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</si>
  <si>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</si>
  <si>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</si>
  <si>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</si>
  <si>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</si>
  <si>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</si>
  <si>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</si>
  <si>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</si>
  <si>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</si>
  <si>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</si>
  <si>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</si>
  <si>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</si>
  <si>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</si>
  <si>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</si>
  <si>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</si>
  <si>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</si>
  <si>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</si>
  <si>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</si>
  <si>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</si>
  <si>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</si>
  <si>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</si>
  <si>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</si>
  <si>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</si>
  <si>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</si>
  <si>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</si>
  <si>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</si>
  <si>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</si>
  <si>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</si>
  <si>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</si>
  <si>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</si>
  <si>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</si>
  <si>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</si>
  <si>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</si>
  <si>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</si>
  <si>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</si>
  <si>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</si>
  <si>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</si>
  <si>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</si>
  <si>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</si>
  <si>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</si>
  <si>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</si>
  <si>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</si>
  <si>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</si>
  <si>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</si>
  <si>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</si>
  <si>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</si>
  <si>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</si>
  <si>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</si>
  <si>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</si>
  <si>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</si>
  <si>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</si>
  <si>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</si>
  <si>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</si>
  <si>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</si>
  <si>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</si>
  <si>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</si>
  <si>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</si>
  <si>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</si>
  <si>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</si>
  <si>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</si>
  <si>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</si>
  <si>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</si>
  <si>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</si>
  <si>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</si>
  <si>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</si>
  <si>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</si>
  <si>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</si>
  <si>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</si>
  <si>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</si>
  <si>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</si>
  <si>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</si>
  <si>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</si>
  <si>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</si>
  <si>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</si>
  <si>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</si>
  <si>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</si>
  <si>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</si>
  <si>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</si>
  <si>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</si>
  <si>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</si>
  <si>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</si>
  <si>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</si>
  <si>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</si>
  <si>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</si>
  <si>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</si>
  <si>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</si>
  <si>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</si>
  <si>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</si>
  <si>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</si>
  <si>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</si>
  <si>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</si>
  <si>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</si>
  <si>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</si>
  <si>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</si>
  <si>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</si>
  <si>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</si>
  <si>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</si>
  <si>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</si>
  <si>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</si>
  <si>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</si>
  <si>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</si>
  <si>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</si>
  <si>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</si>
  <si>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</si>
  <si>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</si>
  <si>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</si>
  <si>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</si>
  <si>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</si>
  <si>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</si>
  <si>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</si>
  <si>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</si>
  <si>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</si>
  <si>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</si>
  <si>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</si>
  <si>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</si>
  <si>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</si>
  <si>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</si>
  <si>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</si>
  <si>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</si>
  <si>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</si>
  <si>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</si>
  <si>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</si>
  <si>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</si>
  <si>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</si>
  <si>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</si>
  <si>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</si>
  <si>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</si>
  <si>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</si>
  <si>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</si>
  <si>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</si>
  <si>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</si>
  <si>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</si>
  <si>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</si>
  <si>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</si>
  <si>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</si>
  <si>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</si>
  <si>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</si>
  <si>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</si>
  <si>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</si>
  <si>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</si>
  <si>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</si>
  <si>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</si>
  <si>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</si>
  <si>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</si>
  <si>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</si>
  <si>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</si>
  <si>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</si>
  <si>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</si>
  <si>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</si>
  <si>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</si>
  <si>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</si>
  <si>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</si>
  <si>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</si>
  <si>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</si>
  <si>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</si>
  <si>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</si>
  <si>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</si>
  <si>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</si>
  <si>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</si>
  <si>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</si>
  <si>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</si>
  <si>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</si>
  <si>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</si>
  <si>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</si>
  <si>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</si>
  <si>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</si>
  <si>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</si>
  <si>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</si>
  <si>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</si>
  <si>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</si>
  <si>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</si>
  <si>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</si>
  <si>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</si>
  <si>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</si>
  <si>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</si>
  <si>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</si>
  <si>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</si>
  <si>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</si>
  <si>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</si>
  <si>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</si>
  <si>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</si>
  <si>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</si>
  <si>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</si>
  <si>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</si>
  <si>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</si>
  <si>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</si>
  <si>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</si>
  <si>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</si>
  <si>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</si>
  <si>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</si>
  <si>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</si>
  <si>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</si>
  <si>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</si>
  <si>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</si>
  <si>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</si>
  <si>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</si>
  <si>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</si>
  <si>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</si>
  <si>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</si>
  <si>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</si>
  <si>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</si>
  <si>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</si>
  <si>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</si>
  <si>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</si>
  <si>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</si>
  <si>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</si>
  <si>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</si>
  <si>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</si>
  <si>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</si>
  <si>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</si>
  <si>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</si>
  <si>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</si>
  <si>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</si>
  <si>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</si>
  <si>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</si>
  <si>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</si>
  <si>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</si>
  <si>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</si>
  <si>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</si>
  <si>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</si>
  <si>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</si>
  <si>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</si>
  <si>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</si>
  <si>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</si>
  <si>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</si>
  <si>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</si>
  <si>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</si>
  <si>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</si>
  <si>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</si>
  <si>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</si>
  <si>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</si>
  <si>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</si>
  <si>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</si>
  <si>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</si>
  <si>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</si>
  <si>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</si>
  <si>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</si>
  <si>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</si>
  <si>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</si>
  <si>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</si>
  <si>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</si>
  <si>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</si>
  <si>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</si>
  <si>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</si>
  <si>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</si>
  <si>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</si>
  <si>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</si>
  <si>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</si>
  <si>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</si>
  <si>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</si>
  <si>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</si>
  <si>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</si>
  <si>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</si>
  <si>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</si>
  <si>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</si>
  <si>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</si>
  <si>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</si>
  <si>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</si>
  <si>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</si>
  <si>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</si>
  <si>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</si>
  <si>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</si>
  <si>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</si>
  <si>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</si>
  <si>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</si>
  <si>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</si>
  <si>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</si>
  <si>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</si>
  <si>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</si>
  <si>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</si>
  <si>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</si>
  <si>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</si>
  <si>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</si>
  <si>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</si>
  <si>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</si>
  <si>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</si>
  <si>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</si>
  <si>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</si>
  <si>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</si>
  <si>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</si>
  <si>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</si>
  <si>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</si>
  <si>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</si>
  <si>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</si>
  <si>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</si>
  <si>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</si>
  <si>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</si>
  <si>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</si>
  <si>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</si>
  <si>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</si>
  <si>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</si>
  <si>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</si>
  <si>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</si>
  <si>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</si>
  <si>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</si>
  <si>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</si>
  <si>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</si>
  <si>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</si>
  <si>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</si>
  <si>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</si>
  <si>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</si>
  <si>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</si>
  <si>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</si>
  <si>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</si>
  <si>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</si>
  <si>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</si>
  <si>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</si>
  <si>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</si>
  <si>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</si>
  <si>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</si>
  <si>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</si>
  <si>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</si>
  <si>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</si>
  <si>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</si>
  <si>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</si>
  <si>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</si>
  <si>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</si>
  <si>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</si>
  <si>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</si>
  <si>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</si>
  <si>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</si>
  <si>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</si>
  <si>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</si>
  <si>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</si>
  <si>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</si>
  <si>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</si>
  <si>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</si>
  <si>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</si>
  <si>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</si>
  <si>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</si>
  <si>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</si>
  <si>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</si>
  <si>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</si>
  <si>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</si>
  <si>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</si>
  <si>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</si>
  <si>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</si>
  <si>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</si>
  <si>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</si>
  <si>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</si>
  <si>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</si>
  <si>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</si>
  <si>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</si>
  <si>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</si>
  <si>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</si>
  <si>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</si>
  <si>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</si>
  <si>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</si>
  <si>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</si>
  <si>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</si>
  <si>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</si>
  <si>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</si>
  <si>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</si>
  <si>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</si>
  <si>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</si>
  <si>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</si>
  <si>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</si>
  <si>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</si>
  <si>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</si>
  <si>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</si>
  <si>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</si>
  <si>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</si>
  <si>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</si>
  <si>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</si>
  <si>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</si>
  <si>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</si>
  <si>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</si>
  <si>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</si>
  <si>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</si>
  <si>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</si>
  <si>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</si>
  <si>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</si>
  <si>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</si>
  <si>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</si>
  <si>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</si>
  <si>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</si>
  <si>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</si>
  <si>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</si>
  <si>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</si>
  <si>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</si>
  <si>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</si>
  <si>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</si>
  <si>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</si>
  <si>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</si>
  <si>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</si>
  <si>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</si>
  <si>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</si>
  <si>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</si>
  <si>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</si>
  <si>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</si>
  <si>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</si>
  <si>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</si>
  <si>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</si>
  <si>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</si>
  <si>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</si>
  <si>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</si>
  <si>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</si>
  <si>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</si>
  <si>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</si>
  <si>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</si>
  <si>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</si>
  <si>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</si>
  <si>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</si>
  <si>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</si>
  <si>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</si>
  <si>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</si>
  <si>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</si>
  <si>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</si>
  <si>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</si>
  <si>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</si>
  <si>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</si>
  <si>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</si>
  <si>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</si>
  <si>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</si>
  <si>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</si>
  <si>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</si>
  <si>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</si>
  <si>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</si>
  <si>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</si>
  <si>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</si>
  <si>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</si>
  <si>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</si>
  <si>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</si>
  <si>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</si>
  <si>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</si>
  <si>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</si>
  <si>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</si>
  <si>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</si>
  <si>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</si>
  <si>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</si>
  <si>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</si>
  <si>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</si>
  <si>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</si>
  <si>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</si>
  <si>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</si>
  <si>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</si>
  <si>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</si>
  <si>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</si>
  <si>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</si>
  <si>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</si>
  <si>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</si>
  <si>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</si>
  <si>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</si>
  <si>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</si>
  <si>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</si>
  <si>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</si>
  <si>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</si>
  <si>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</si>
  <si>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</si>
  <si>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</si>
  <si>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</si>
  <si>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</si>
  <si>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</si>
  <si>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</si>
  <si>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</si>
  <si>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</si>
  <si>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</si>
  <si>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</si>
  <si>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</si>
  <si>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</si>
  <si>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</si>
  <si>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</si>
  <si>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</si>
  <si>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</si>
  <si>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</si>
  <si>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</si>
  <si>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</si>
  <si>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</si>
  <si>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</si>
  <si>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</si>
  <si>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</si>
  <si>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</si>
  <si>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</si>
  <si>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</si>
  <si>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</si>
  <si>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</si>
  <si>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</si>
  <si>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</si>
  <si>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</si>
  <si>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</si>
  <si>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</si>
  <si>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</si>
  <si>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</si>
  <si>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</si>
  <si>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</si>
  <si>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</si>
  <si>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</si>
  <si>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</si>
  <si>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</si>
  <si>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</si>
  <si>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</si>
  <si>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</si>
  <si>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</si>
  <si>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</si>
  <si>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</si>
  <si>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</si>
  <si>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</si>
  <si>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</si>
  <si>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</si>
  <si>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</si>
  <si>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</si>
  <si>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</si>
  <si>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</si>
  <si>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</si>
  <si>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</si>
  <si>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</si>
  <si>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</si>
  <si>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</si>
  <si>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</si>
  <si>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</si>
  <si>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</si>
  <si>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</si>
  <si>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</si>
  <si>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</si>
  <si>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</si>
  <si>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</si>
  <si>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</si>
  <si>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</si>
  <si>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</si>
  <si>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</si>
  <si>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</si>
  <si>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</si>
  <si>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</si>
  <si>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</si>
  <si>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</si>
  <si>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</si>
  <si>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</si>
  <si>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</si>
  <si>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</si>
  <si>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</si>
  <si>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</si>
  <si>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</si>
  <si>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</si>
  <si>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</si>
  <si>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</si>
  <si>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</si>
  <si>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</si>
  <si>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</si>
  <si>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</si>
  <si>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</si>
  <si>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</si>
  <si>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</si>
  <si>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</si>
  <si>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</si>
  <si>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</si>
  <si>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</si>
  <si>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</si>
  <si>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</si>
  <si>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</si>
  <si>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</si>
  <si>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</si>
  <si>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</si>
  <si>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</si>
  <si>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</si>
  <si>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</si>
  <si>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</si>
  <si>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</si>
  <si>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</si>
  <si>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</si>
  <si>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</si>
  <si>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</si>
  <si>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</si>
  <si>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</si>
  <si>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</si>
  <si>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</si>
  <si>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</si>
  <si>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</si>
  <si>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</si>
  <si>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</si>
  <si>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</si>
  <si>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</si>
  <si>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</si>
  <si>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</si>
  <si>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</si>
  <si>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</si>
  <si>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</si>
  <si>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</si>
  <si>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</si>
  <si>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</si>
  <si>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</si>
  <si>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</si>
  <si>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</si>
  <si>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</si>
  <si>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</si>
  <si>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</si>
  <si>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</si>
  <si>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</si>
  <si>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</si>
  <si>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</si>
  <si>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</si>
  <si>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</si>
  <si>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</si>
  <si>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</si>
  <si>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</si>
  <si>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</si>
  <si>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</si>
  <si>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</si>
  <si>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</si>
  <si>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</si>
  <si>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</si>
  <si>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</si>
  <si>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</si>
  <si>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</si>
  <si>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</si>
  <si>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</si>
  <si>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</si>
  <si>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</si>
  <si>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</si>
  <si>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</si>
  <si>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</si>
  <si>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</si>
  <si>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</si>
  <si>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</si>
  <si>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</si>
  <si>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</si>
  <si>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</si>
  <si>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</si>
  <si>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</si>
  <si>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</si>
  <si>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</si>
  <si>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</si>
  <si>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</si>
  <si>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</si>
  <si>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</si>
  <si>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</si>
  <si>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</si>
  <si>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</si>
  <si>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</si>
  <si>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</si>
  <si>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</si>
  <si>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</si>
  <si>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</si>
  <si>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</si>
  <si>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</si>
  <si>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</si>
  <si>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</si>
  <si>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</si>
  <si>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</si>
  <si>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</si>
  <si>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</si>
  <si>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</si>
  <si>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</si>
  <si>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</si>
  <si>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</si>
  <si>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</si>
  <si>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</si>
  <si>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</si>
  <si>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</si>
  <si>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</si>
  <si>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</si>
  <si>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</si>
  <si>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</si>
  <si>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</si>
  <si>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</si>
  <si>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</si>
  <si>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</si>
  <si>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</si>
  <si>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</si>
  <si>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</si>
  <si>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</si>
  <si>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</si>
  <si>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</si>
  <si>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</si>
  <si>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</si>
  <si>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</si>
  <si>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</si>
  <si>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</si>
  <si>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</si>
  <si>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</si>
  <si>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</si>
  <si>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</si>
  <si>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</si>
  <si>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</si>
  <si>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</si>
  <si>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</si>
  <si>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</si>
  <si>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</si>
  <si>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</si>
  <si>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</si>
  <si>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</si>
  <si>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</si>
  <si>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</si>
  <si>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</si>
  <si>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</si>
  <si>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</si>
  <si>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</si>
  <si>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</si>
  <si>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</si>
  <si>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</si>
  <si>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</si>
  <si>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</si>
  <si>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</si>
  <si>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</si>
  <si>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</si>
  <si>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</si>
  <si>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</si>
  <si>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</si>
  <si>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</si>
  <si>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</si>
  <si>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</si>
  <si>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</si>
  <si>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</si>
  <si>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</si>
  <si>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</si>
  <si>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</si>
  <si>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</si>
  <si>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</si>
  <si>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</si>
  <si>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</si>
  <si>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</si>
  <si>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</si>
  <si>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</si>
  <si>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</si>
  <si>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</si>
  <si>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</si>
  <si>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</si>
  <si>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</si>
  <si>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</si>
  <si>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</si>
  <si>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</si>
  <si>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</si>
  <si>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</si>
  <si>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</si>
  <si>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</si>
  <si>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</si>
  <si>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</si>
  <si>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</si>
  <si>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</si>
  <si>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</si>
  <si>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</si>
  <si>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</si>
  <si>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</si>
  <si>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</si>
  <si>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</si>
  <si>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</si>
  <si>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</si>
  <si>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</si>
  <si>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</si>
  <si>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</si>
  <si>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</si>
  <si>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</si>
  <si>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</si>
  <si>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</si>
  <si>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</si>
  <si>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</si>
  <si>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</si>
  <si>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</si>
  <si>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</si>
  <si>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</si>
  <si>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</si>
  <si>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</si>
  <si>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</si>
  <si>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</si>
  <si>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</si>
  <si>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</si>
  <si>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</si>
  <si>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</si>
  <si>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</si>
  <si>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</si>
  <si>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</si>
  <si>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</si>
  <si>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</si>
  <si>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</si>
  <si>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</si>
  <si>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</si>
  <si>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</si>
  <si>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</si>
  <si>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</si>
  <si>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</si>
  <si>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</si>
  <si>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</si>
  <si>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</si>
  <si>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</si>
  <si>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</si>
  <si>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</si>
  <si>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</si>
  <si>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</si>
  <si>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</si>
  <si>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</si>
  <si>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</si>
  <si>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</si>
  <si>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</si>
  <si>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</si>
  <si>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</si>
  <si>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</si>
  <si>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</si>
  <si>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</si>
  <si>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</si>
  <si>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</si>
  <si>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</si>
  <si>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</si>
  <si>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</si>
  <si>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</si>
  <si>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</si>
  <si>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</si>
  <si>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</si>
  <si>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</si>
  <si>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</si>
  <si>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</si>
  <si>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</si>
  <si>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</si>
  <si>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</si>
  <si>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</si>
  <si>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</si>
  <si>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</si>
  <si>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</si>
  <si>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</si>
  <si>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</si>
  <si>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</si>
  <si>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</si>
  <si>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</si>
  <si>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</si>
  <si>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</si>
  <si>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</si>
  <si>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</si>
  <si>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</si>
  <si>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</si>
  <si>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</si>
  <si>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</si>
  <si>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</si>
  <si>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</si>
  <si>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</si>
  <si>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</si>
  <si>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</si>
  <si>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</si>
  <si>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</si>
  <si>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</si>
  <si>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</si>
  <si>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</si>
  <si>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</si>
  <si>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</si>
  <si>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</si>
  <si>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</si>
  <si>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</si>
  <si>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</si>
  <si>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</si>
  <si>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</si>
  <si>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</si>
  <si>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</si>
  <si>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</si>
  <si>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</si>
  <si>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</si>
  <si>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</si>
  <si>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</si>
  <si>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</si>
  <si>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</si>
  <si>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</si>
  <si>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</si>
  <si>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</si>
  <si>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</si>
  <si>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</si>
  <si>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</si>
  <si>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</si>
  <si>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</si>
  <si>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</si>
  <si>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</si>
  <si>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</si>
  <si>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</si>
  <si>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</si>
  <si>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</si>
  <si>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</si>
  <si>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</si>
  <si>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</si>
  <si>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</si>
  <si>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</si>
  <si>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</si>
  <si>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</si>
  <si>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</si>
  <si>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</si>
  <si>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</si>
  <si>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</si>
  <si>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</si>
  <si>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</si>
  <si>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</si>
  <si>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</si>
  <si>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</si>
  <si>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</si>
  <si>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</si>
  <si>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</si>
  <si>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</si>
  <si>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</si>
  <si>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</si>
  <si>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</si>
  <si>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</si>
  <si>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</si>
  <si>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</si>
  <si>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</si>
  <si>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</si>
  <si>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</si>
  <si>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</si>
  <si>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</si>
  <si>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</si>
  <si>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</si>
  <si>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</si>
  <si>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</si>
  <si>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</si>
  <si>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</si>
  <si>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</si>
  <si>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</si>
  <si>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</si>
  <si>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</si>
  <si>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</si>
  <si>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</si>
  <si>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</si>
  <si>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</si>
  <si>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</si>
  <si>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</si>
  <si>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</si>
  <si>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</si>
  <si>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</si>
  <si>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</si>
  <si>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</si>
  <si>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</si>
  <si>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</si>
  <si>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</si>
  <si>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</si>
  <si>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</si>
  <si>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</si>
  <si>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</si>
  <si>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</si>
  <si>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</si>
  <si>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</si>
  <si>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</si>
  <si>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</si>
  <si>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</si>
  <si>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</si>
  <si>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</si>
  <si>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</si>
  <si>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</si>
  <si>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</si>
  <si>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</si>
  <si>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</si>
  <si>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</si>
  <si>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</si>
  <si>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</si>
  <si>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</si>
  <si>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</si>
  <si>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</si>
  <si>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</si>
  <si>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</si>
  <si>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</si>
  <si>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</si>
  <si>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</si>
  <si>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</si>
  <si>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</si>
  <si>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</si>
  <si>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</si>
  <si>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</si>
  <si>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</si>
  <si>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</si>
  <si>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</si>
  <si>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</si>
  <si>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</si>
  <si>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</si>
  <si>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</si>
  <si>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</si>
  <si>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</si>
  <si>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</si>
  <si>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</si>
  <si>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</si>
  <si>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</si>
  <si>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</si>
  <si>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</si>
  <si>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</si>
  <si>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</si>
  <si>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</si>
  <si>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</si>
  <si>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</si>
  <si>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</si>
  <si>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</si>
  <si>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</si>
  <si>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</si>
  <si>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</si>
  <si>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</si>
  <si>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</si>
  <si>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</si>
  <si>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</si>
  <si>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</si>
  <si>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</si>
  <si>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</si>
  <si>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</si>
  <si>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</si>
  <si>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</si>
  <si>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</si>
  <si>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</si>
  <si>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</si>
  <si>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</si>
  <si>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</si>
  <si>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</si>
  <si>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</si>
  <si>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</si>
  <si>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</si>
  <si>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</si>
  <si>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</si>
  <si>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</si>
  <si>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</si>
  <si>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</si>
  <si>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</si>
  <si>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</si>
  <si>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</si>
  <si>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</si>
  <si>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</si>
  <si>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</si>
  <si>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</si>
  <si>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</si>
  <si>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</si>
  <si>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</si>
  <si>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</si>
  <si>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</si>
  <si>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</si>
  <si>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</si>
  <si>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</si>
  <si>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</si>
  <si>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</si>
  <si>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</si>
  <si>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</si>
  <si>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</si>
  <si>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</si>
  <si>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</si>
  <si>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</si>
  <si>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</si>
  <si>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</si>
  <si>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</si>
  <si>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</si>
  <si>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</si>
  <si>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</si>
  <si>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</si>
  <si>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</si>
  <si>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</si>
  <si>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</si>
  <si>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</si>
  <si>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</si>
  <si>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</si>
  <si>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</si>
  <si>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</si>
  <si>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</si>
  <si>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</si>
  <si>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</si>
  <si>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</si>
  <si>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</si>
  <si>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</si>
  <si>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</si>
  <si>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</si>
  <si>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</si>
  <si>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</si>
  <si>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</si>
  <si>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</si>
  <si>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</si>
  <si>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</si>
  <si>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</si>
  <si>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</si>
  <si>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</si>
  <si>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</si>
  <si>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</si>
  <si>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</si>
  <si>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</si>
  <si>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</si>
  <si>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</si>
  <si>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</si>
  <si>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</si>
  <si>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</si>
  <si>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</si>
  <si>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</si>
  <si>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</si>
  <si>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</si>
  <si>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</si>
  <si>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</si>
  <si>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</si>
  <si>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</si>
  <si>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</si>
  <si>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</si>
  <si>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</si>
  <si>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</si>
  <si>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</si>
  <si>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</si>
  <si>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</si>
  <si>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</si>
  <si>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</si>
  <si>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</si>
  <si>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</si>
  <si>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</si>
  <si>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</si>
  <si>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</si>
  <si>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</si>
  <si>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</si>
  <si>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</si>
  <si>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</si>
  <si>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</si>
  <si>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</si>
  <si>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</si>
  <si>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</si>
  <si>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</si>
  <si>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</si>
  <si>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</si>
  <si>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</si>
  <si>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</si>
  <si>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</si>
  <si>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</si>
  <si>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</si>
  <si>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</si>
  <si>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</si>
  <si>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</si>
  <si>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</si>
  <si>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</si>
  <si>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</si>
  <si>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</si>
  <si>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</si>
  <si>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</si>
  <si>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</si>
  <si>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</si>
  <si>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</si>
  <si>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</si>
  <si>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</si>
  <si>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</si>
  <si>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</si>
  <si>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</si>
  <si>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</si>
  <si>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</si>
  <si>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</si>
  <si>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</si>
  <si>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</si>
  <si>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</si>
  <si>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</si>
  <si>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</si>
  <si>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</si>
  <si>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</si>
  <si>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</si>
  <si>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</si>
  <si>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</si>
  <si>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</si>
  <si>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</si>
  <si>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</si>
  <si>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</si>
  <si>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</si>
  <si>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</si>
  <si>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</si>
  <si>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</si>
  <si>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</si>
  <si>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</si>
  <si>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</si>
  <si>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</si>
  <si>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</si>
  <si>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</si>
  <si>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</si>
  <si>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</si>
  <si>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</si>
  <si>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</si>
  <si>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</si>
  <si>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</si>
  <si>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</si>
  <si>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</si>
  <si>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</si>
  <si>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</si>
  <si>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</si>
  <si>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</si>
  <si>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</si>
  <si>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</si>
  <si>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</si>
  <si>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</si>
  <si>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</si>
  <si>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</si>
  <si>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</si>
  <si>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</si>
  <si>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</si>
  <si>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</si>
  <si>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</si>
  <si>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</si>
  <si>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</si>
  <si>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</si>
  <si>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</si>
  <si>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</si>
  <si>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</si>
  <si>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</si>
  <si>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</si>
  <si>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</si>
  <si>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</si>
  <si>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</si>
  <si>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</si>
  <si>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</si>
  <si>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</si>
  <si>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</si>
  <si>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</si>
  <si>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</si>
  <si>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</si>
  <si>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</si>
  <si>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</si>
  <si>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</si>
  <si>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</si>
  <si>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</si>
  <si>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</si>
  <si>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</si>
  <si>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</si>
  <si>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</si>
  <si>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</si>
  <si>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</si>
  <si>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</si>
  <si>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</si>
  <si>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</si>
  <si>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</si>
  <si>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</si>
  <si>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</si>
  <si>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</si>
  <si>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</si>
  <si>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</si>
  <si>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</si>
  <si>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</si>
  <si>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</si>
  <si>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</si>
  <si>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</si>
  <si>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</si>
  <si>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</si>
  <si>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</si>
  <si>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</si>
  <si>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</si>
  <si>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</si>
  <si>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</si>
  <si>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</si>
  <si>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</si>
  <si>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</si>
  <si>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</si>
  <si>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</si>
  <si>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</si>
  <si>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</si>
  <si>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</si>
  <si>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</si>
  <si>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</si>
  <si>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</si>
  <si>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</si>
  <si>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</si>
  <si>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</si>
  <si>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</si>
  <si>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</si>
  <si>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</si>
  <si>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</si>
  <si>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</si>
  <si>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</si>
  <si>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</si>
  <si>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</si>
  <si>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</si>
  <si>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</si>
  <si>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</si>
  <si>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</si>
  <si>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</si>
  <si>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</si>
  <si>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</si>
  <si>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</si>
  <si>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</si>
  <si>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</si>
  <si>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</si>
  <si>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</si>
  <si>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</si>
  <si>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</si>
  <si>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</si>
  <si>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</si>
  <si>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</si>
  <si>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</si>
  <si>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</si>
  <si>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</si>
  <si>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</si>
  <si>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</si>
  <si>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</si>
  <si>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</si>
  <si>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</si>
  <si>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</si>
  <si>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</si>
  <si>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</si>
  <si>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</si>
  <si>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</si>
  <si>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</si>
  <si>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</si>
  <si>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</si>
  <si>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</si>
  <si>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</si>
  <si>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</si>
  <si>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</si>
  <si>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</si>
  <si>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</si>
  <si>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</si>
  <si>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</si>
  <si>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</si>
  <si>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</si>
  <si>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</si>
  <si>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</si>
  <si>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</si>
  <si>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</si>
  <si>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</si>
  <si>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</si>
  <si>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</si>
  <si>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</si>
  <si>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</si>
  <si>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</si>
  <si>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</si>
  <si>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</si>
  <si>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</si>
  <si>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</si>
  <si>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</si>
  <si>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</si>
  <si>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</si>
  <si>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</si>
  <si>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</si>
  <si>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</si>
  <si>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</si>
  <si>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</si>
  <si>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</si>
  <si>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</si>
  <si>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</si>
  <si>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</si>
  <si>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</si>
  <si>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</si>
  <si>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</si>
  <si>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</si>
  <si>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</si>
  <si>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</si>
  <si>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</si>
  <si>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</si>
  <si>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</si>
  <si>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</si>
  <si>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</si>
  <si>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</si>
  <si>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</si>
  <si>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</si>
  <si>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</si>
  <si>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</si>
  <si>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</si>
  <si>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</si>
  <si>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</si>
  <si>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</si>
  <si>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</si>
  <si>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</si>
  <si>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</si>
  <si>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</si>
  <si>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</si>
  <si>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</si>
  <si>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</si>
  <si>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</si>
  <si>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</si>
  <si>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</si>
  <si>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</si>
  <si>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</si>
  <si>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</si>
  <si>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</si>
  <si>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</si>
  <si>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</si>
  <si>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</si>
  <si>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</si>
  <si>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</si>
  <si>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</si>
  <si>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</si>
  <si>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</si>
  <si>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</si>
  <si>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</si>
  <si>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</si>
  <si>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</si>
  <si>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</si>
  <si>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</si>
  <si>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</si>
  <si>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</si>
  <si>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</si>
  <si>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</si>
  <si>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</si>
  <si>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</si>
  <si>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</si>
  <si>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</si>
  <si>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</si>
  <si>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</si>
  <si>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</si>
  <si>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</si>
  <si>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</si>
  <si>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</si>
  <si>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</si>
  <si>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</si>
  <si>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</si>
  <si>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</si>
  <si>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</si>
  <si>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</si>
  <si>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</si>
  <si>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</si>
  <si>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</si>
  <si>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</si>
  <si>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</si>
  <si>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</si>
  <si>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</si>
  <si>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</si>
  <si>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</si>
  <si>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</si>
  <si>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</si>
  <si>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</si>
  <si>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</si>
  <si>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</si>
  <si>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</si>
  <si>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</si>
  <si>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</si>
  <si>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</si>
  <si>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</si>
  <si>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</si>
  <si>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</si>
  <si>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</si>
  <si>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</si>
  <si>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</si>
  <si>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</si>
  <si>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</si>
  <si>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</si>
  <si>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</si>
  <si>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</si>
  <si>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</si>
  <si>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</si>
  <si>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</si>
  <si>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</si>
  <si>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</si>
  <si>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</si>
  <si>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</si>
  <si>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</si>
  <si>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</si>
  <si>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</si>
  <si>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</si>
  <si>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</si>
  <si>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</si>
  <si>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</si>
  <si>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</si>
  <si>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</si>
  <si>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</si>
  <si>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</si>
  <si>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</si>
  <si>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</si>
  <si>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</si>
  <si>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</si>
  <si>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</si>
  <si>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</si>
  <si>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</si>
  <si>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</si>
  <si>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</si>
  <si>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</si>
  <si>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</si>
  <si>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</si>
  <si>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</si>
  <si>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</si>
  <si>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</si>
  <si>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</si>
  <si>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</si>
  <si>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</si>
  <si>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</si>
  <si>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</si>
  <si>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</si>
  <si>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</si>
  <si>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</si>
  <si>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</si>
  <si>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</si>
  <si>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</si>
  <si>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</si>
  <si>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</si>
  <si>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</si>
  <si>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</si>
  <si>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</si>
  <si>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</si>
  <si>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</si>
  <si>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</si>
  <si>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</si>
  <si>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</si>
  <si>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</si>
  <si>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</si>
  <si>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</si>
  <si>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</si>
  <si>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</si>
  <si>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</si>
  <si>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</si>
  <si>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</si>
  <si>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</si>
  <si>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</si>
  <si>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</si>
  <si>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</si>
  <si>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</si>
  <si>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</si>
  <si>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</si>
  <si>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</si>
  <si>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</si>
  <si>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</si>
  <si>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</si>
  <si>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</si>
  <si>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</si>
  <si>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</si>
  <si>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</si>
  <si>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</si>
  <si>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</si>
  <si>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</si>
  <si>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</si>
  <si>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</si>
  <si>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</si>
  <si>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</si>
  <si>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</si>
  <si>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</si>
  <si>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</si>
  <si>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</si>
  <si>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</si>
  <si>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</si>
  <si>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</si>
  <si>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</si>
  <si>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</si>
  <si>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</si>
  <si>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</si>
  <si>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</si>
  <si>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</si>
  <si>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</si>
  <si>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</si>
  <si>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</si>
  <si>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</si>
  <si>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</si>
  <si>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</si>
  <si>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</si>
  <si>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</si>
  <si>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</si>
  <si>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</si>
  <si>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</si>
  <si>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</si>
  <si>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</si>
  <si>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</si>
  <si>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</si>
  <si>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</si>
  <si>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</si>
  <si>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</si>
  <si>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</si>
  <si>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</si>
  <si>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</si>
  <si>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</si>
  <si>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</si>
  <si>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</si>
  <si>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</si>
  <si>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</si>
  <si>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</si>
  <si>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</si>
  <si>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</si>
  <si>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</si>
  <si>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</si>
  <si>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</si>
  <si>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</si>
  <si>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</si>
  <si>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</si>
  <si>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</si>
  <si>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</si>
  <si>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</si>
  <si>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</si>
  <si>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</si>
  <si>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</si>
  <si>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</si>
  <si>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</si>
  <si>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</si>
  <si>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</si>
  <si>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</si>
  <si>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</si>
  <si>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</si>
  <si>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</si>
  <si>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</si>
  <si>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</si>
  <si>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</si>
  <si>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</si>
  <si>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</si>
  <si>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</si>
  <si>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</si>
  <si>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</si>
  <si>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</si>
  <si>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</si>
  <si>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</si>
  <si>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</si>
  <si>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</si>
  <si>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</si>
  <si>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</si>
  <si>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</si>
  <si>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</si>
  <si>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</si>
  <si>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</si>
  <si>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</si>
  <si>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</si>
  <si>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</si>
  <si>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</si>
  <si>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</si>
  <si>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</si>
  <si>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</si>
  <si>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</si>
  <si>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</si>
  <si>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</si>
  <si>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</si>
  <si>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</si>
  <si>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</si>
  <si>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</si>
  <si>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</si>
  <si>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</si>
  <si>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</si>
  <si>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</si>
  <si>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</si>
  <si>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</si>
  <si>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</si>
  <si>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</si>
  <si>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</si>
  <si>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</si>
  <si>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</si>
  <si>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</si>
  <si>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</si>
  <si>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</si>
  <si>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</si>
  <si>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</si>
  <si>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</si>
  <si>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</si>
  <si>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</si>
  <si>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</si>
  <si>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</si>
  <si>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</si>
  <si>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</si>
  <si>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</si>
  <si>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</si>
  <si>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</si>
  <si>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</si>
  <si>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</si>
  <si>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</si>
  <si>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</si>
  <si>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</si>
  <si>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</si>
  <si>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</si>
  <si>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</si>
  <si>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</si>
  <si>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</si>
  <si>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</si>
  <si>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</si>
  <si>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</si>
  <si>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</si>
  <si>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</si>
  <si>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</si>
  <si>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</si>
  <si>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</si>
  <si>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</si>
  <si>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</si>
  <si>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</si>
  <si>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</si>
  <si>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</si>
  <si>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</si>
  <si>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</si>
  <si>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</si>
  <si>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</si>
  <si>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</si>
  <si>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</si>
  <si>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</si>
  <si>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</si>
  <si>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</si>
  <si>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</si>
  <si>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</si>
  <si>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</si>
  <si>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</si>
  <si>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</si>
  <si>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</si>
  <si>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</si>
  <si>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</si>
  <si>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</si>
  <si>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</si>
  <si>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</si>
  <si>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</si>
  <si>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</si>
  <si>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</si>
  <si>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</si>
  <si>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</si>
  <si>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</si>
  <si>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</si>
  <si>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</si>
  <si>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</si>
  <si>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</si>
  <si>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</si>
  <si>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</si>
  <si>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</si>
  <si>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</si>
  <si>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</si>
  <si>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</si>
  <si>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</si>
  <si>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</si>
  <si>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</si>
  <si>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</si>
  <si>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</si>
  <si>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</si>
  <si>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</si>
  <si>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</si>
  <si>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</si>
  <si>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</si>
  <si>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</si>
  <si>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</si>
  <si>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</si>
  <si>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</si>
  <si>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</si>
  <si>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</si>
  <si>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</si>
  <si>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</si>
  <si>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</si>
  <si>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</si>
  <si>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</si>
  <si>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</si>
  <si>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</si>
  <si>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</si>
  <si>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</si>
  <si>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</si>
  <si>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</si>
  <si>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</si>
  <si>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</si>
  <si>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</si>
  <si>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</si>
  <si>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</si>
  <si>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</si>
  <si>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</si>
  <si>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</si>
  <si>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</si>
  <si>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</si>
  <si>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</si>
  <si>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</si>
  <si>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</si>
  <si>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</si>
  <si>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</si>
  <si>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</si>
  <si>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</si>
  <si>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</si>
  <si>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</si>
  <si>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</si>
  <si>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</si>
  <si>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</si>
  <si>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</si>
  <si>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</si>
  <si>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</si>
  <si>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</si>
  <si>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</si>
  <si>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</si>
  <si>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</si>
  <si>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</si>
  <si>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</si>
  <si>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</si>
  <si>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</si>
  <si>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</si>
  <si>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</si>
  <si>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</si>
  <si>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</si>
  <si>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</si>
  <si>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</si>
  <si>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</si>
  <si>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</si>
  <si>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</si>
  <si>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</si>
  <si>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</si>
  <si>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</si>
  <si>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</si>
  <si>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</si>
  <si>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</si>
  <si>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</si>
  <si>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</si>
  <si>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</si>
  <si>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</si>
  <si>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</si>
  <si>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</si>
  <si>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</si>
  <si>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</si>
  <si>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</si>
  <si>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</si>
  <si>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</si>
  <si>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</si>
  <si>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</si>
  <si>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</si>
  <si>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</si>
  <si>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</si>
  <si>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</si>
  <si>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</si>
  <si>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</si>
  <si>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</si>
  <si>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</si>
  <si>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</si>
  <si>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</si>
  <si>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</si>
  <si>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</si>
  <si>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</si>
  <si>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</si>
  <si>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</si>
  <si>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</si>
  <si>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</si>
  <si>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</si>
  <si>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</si>
  <si>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</si>
  <si>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</si>
  <si>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</si>
  <si>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</si>
  <si>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</si>
  <si>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</si>
  <si>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</si>
  <si>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</si>
  <si>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</si>
  <si>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</si>
  <si>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</si>
  <si>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</si>
  <si>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</si>
  <si>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</si>
  <si>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</si>
  <si>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</si>
  <si>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</si>
  <si>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</si>
  <si>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</si>
  <si>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</si>
  <si>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</si>
  <si>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</si>
  <si>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</si>
  <si>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</si>
  <si>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</si>
  <si>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</si>
  <si>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</si>
  <si>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</si>
  <si>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</si>
  <si>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</si>
  <si>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</si>
  <si>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</si>
  <si>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</si>
  <si>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</si>
  <si>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</si>
  <si>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</si>
  <si>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</si>
  <si>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</si>
  <si>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</si>
  <si>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</si>
  <si>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</si>
  <si>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</si>
  <si>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</si>
  <si>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</si>
  <si>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</si>
  <si>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</si>
  <si>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</si>
  <si>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</si>
  <si>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</si>
  <si>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</si>
  <si>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</si>
  <si>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</si>
  <si>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</si>
  <si>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</si>
  <si>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</si>
  <si>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</si>
  <si>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</si>
  <si>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</si>
  <si>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</si>
  <si>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</si>
  <si>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</si>
  <si>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</si>
  <si>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</si>
  <si>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</si>
  <si>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</si>
  <si>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</si>
  <si>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</si>
  <si>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</si>
  <si>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</si>
  <si>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</si>
  <si>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</si>
  <si>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</si>
  <si>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</si>
  <si>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</si>
  <si>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</si>
  <si>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</si>
  <si>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</si>
  <si>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</si>
  <si>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</si>
  <si>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</si>
  <si>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</si>
  <si>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</si>
  <si>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</si>
  <si>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</si>
  <si>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</si>
  <si>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</si>
  <si>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</si>
  <si>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</si>
  <si>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</si>
  <si>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</si>
  <si>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</si>
  <si>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</si>
  <si>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</si>
  <si>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</si>
  <si>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</si>
  <si>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</si>
  <si>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</si>
  <si>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</si>
  <si>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</si>
  <si>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</si>
  <si>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</si>
  <si>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</si>
  <si>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</si>
  <si>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</si>
  <si>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</si>
  <si>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</si>
  <si>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</si>
  <si>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</si>
  <si>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</si>
  <si>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</si>
  <si>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</si>
  <si>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</si>
  <si>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</si>
  <si>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</si>
  <si>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</si>
  <si>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</si>
  <si>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</si>
  <si>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</si>
  <si>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</si>
  <si>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</si>
  <si>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</si>
  <si>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</si>
  <si>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</si>
  <si>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</si>
  <si>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</si>
  <si>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</si>
  <si>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</si>
  <si>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</si>
  <si>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</si>
  <si>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</si>
  <si>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</si>
  <si>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</si>
  <si>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</si>
  <si>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</si>
  <si>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</si>
  <si>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</si>
  <si>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</si>
  <si>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</si>
  <si>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</si>
  <si>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</si>
  <si>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</si>
  <si>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</si>
  <si>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</si>
  <si>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</si>
  <si>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</si>
  <si>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</si>
  <si>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</si>
  <si>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</si>
  <si>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</si>
  <si>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</si>
  <si>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</si>
  <si>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</si>
  <si>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</si>
  <si>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</si>
  <si>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</si>
  <si>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</si>
  <si>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</si>
  <si>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</si>
  <si>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</si>
  <si>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</si>
  <si>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</si>
  <si>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</si>
  <si>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</si>
  <si>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</si>
  <si>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</si>
  <si>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</si>
  <si>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</si>
  <si>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</si>
  <si>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</si>
  <si>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</si>
  <si>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</si>
  <si>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</si>
  <si>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</si>
  <si>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</si>
  <si>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</si>
  <si>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</si>
  <si>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</si>
  <si>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</si>
  <si>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</si>
  <si>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</si>
  <si>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</si>
  <si>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</si>
  <si>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</si>
  <si>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</si>
  <si>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</si>
  <si>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</si>
  <si>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</si>
  <si>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</si>
  <si>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</si>
  <si>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</si>
  <si>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</si>
  <si>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</si>
  <si>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</si>
  <si>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</si>
  <si>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</si>
  <si>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</si>
  <si>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</si>
  <si>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</si>
  <si>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</si>
  <si>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</si>
  <si>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</si>
  <si>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</si>
  <si>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</si>
  <si>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</si>
  <si>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</si>
  <si>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</si>
  <si>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</si>
  <si>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</si>
  <si>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</si>
  <si>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</si>
  <si>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</si>
  <si>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</si>
  <si>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</si>
  <si>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</si>
  <si>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</si>
  <si>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</si>
  <si>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</si>
  <si>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</si>
  <si>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</si>
  <si>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</si>
  <si>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</si>
  <si>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</si>
  <si>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</si>
  <si>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</si>
  <si>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</si>
  <si>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</si>
  <si>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</si>
  <si>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</si>
  <si>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</si>
  <si>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</si>
  <si>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</si>
  <si>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</si>
  <si>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</si>
  <si>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</si>
  <si>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</si>
  <si>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</si>
  <si>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</si>
  <si>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</si>
  <si>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</si>
  <si>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</si>
  <si>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</si>
  <si>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</si>
  <si>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</si>
  <si>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</si>
  <si>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</si>
  <si>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</si>
  <si>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</si>
  <si>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</si>
  <si>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</si>
  <si>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</si>
  <si>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</si>
  <si>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</si>
  <si>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</si>
  <si>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</si>
  <si>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</si>
  <si>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</si>
  <si>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</si>
  <si>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</si>
  <si>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</si>
  <si>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</si>
  <si>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</si>
  <si>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</si>
  <si>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</si>
  <si>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</si>
  <si>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</si>
  <si>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</si>
  <si>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</si>
  <si>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</si>
  <si>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</si>
  <si>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</si>
  <si>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</si>
  <si>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</si>
  <si>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</si>
  <si>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</si>
  <si>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</si>
  <si>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</si>
  <si>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</si>
  <si>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</si>
  <si>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</si>
  <si>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</si>
  <si>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</si>
  <si>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</si>
  <si>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</si>
  <si>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</si>
  <si>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</si>
  <si>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</si>
  <si>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</si>
  <si>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</si>
  <si>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</si>
  <si>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</si>
  <si>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</si>
  <si>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</si>
  <si>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</si>
  <si>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</si>
  <si>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</si>
  <si>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</si>
  <si>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</si>
  <si>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</si>
  <si>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</si>
  <si>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</si>
  <si>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</si>
  <si>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</si>
  <si>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</si>
  <si>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</si>
  <si>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</si>
  <si>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</si>
  <si>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</si>
  <si>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</si>
  <si>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</si>
  <si>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</si>
  <si>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</si>
  <si>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</si>
  <si>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</si>
  <si>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</si>
  <si>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</si>
  <si>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</si>
  <si>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</si>
  <si>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</si>
  <si>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</si>
  <si>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</si>
  <si>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</si>
  <si>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</si>
  <si>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</si>
  <si>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</si>
  <si>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</si>
  <si>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</si>
  <si>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</si>
  <si>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</si>
  <si>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</si>
  <si>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</si>
  <si>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</si>
  <si>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</si>
  <si>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</si>
  <si>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</si>
  <si>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</si>
  <si>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</si>
  <si>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</si>
  <si>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</si>
  <si>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</si>
  <si>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</si>
  <si>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</si>
  <si>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</si>
  <si>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</si>
  <si>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</si>
  <si>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</si>
  <si>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</si>
  <si>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</si>
  <si>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</si>
  <si>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</si>
  <si>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</si>
  <si>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</si>
  <si>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</si>
  <si>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</si>
  <si>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</si>
  <si>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</si>
  <si>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</si>
  <si>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</si>
  <si>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</si>
  <si>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</si>
  <si>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</si>
  <si>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</si>
  <si>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</si>
  <si>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</si>
  <si>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</si>
  <si>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</si>
  <si>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</si>
  <si>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</si>
  <si>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</si>
  <si>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</si>
  <si>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</si>
  <si>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</si>
  <si>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</si>
  <si>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</si>
  <si>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</si>
  <si>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</si>
  <si>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</si>
  <si>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</si>
  <si>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</si>
  <si>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</si>
  <si>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</si>
  <si>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</si>
  <si>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</si>
  <si>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</si>
  <si>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</si>
  <si>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</si>
  <si>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</si>
  <si>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</si>
  <si>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</si>
  <si>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</si>
  <si>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</si>
  <si>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</si>
  <si>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</si>
  <si>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</si>
  <si>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</si>
  <si>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</si>
  <si>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</si>
  <si>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</si>
  <si>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</si>
  <si>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</si>
  <si>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</si>
  <si>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</si>
  <si>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</si>
  <si>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</si>
  <si>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</si>
  <si>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</si>
  <si>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</si>
  <si>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</si>
  <si>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</si>
  <si>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</si>
  <si>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</si>
  <si>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</si>
  <si>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</si>
  <si>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</si>
  <si>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</si>
  <si>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</si>
  <si>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</si>
  <si>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</si>
  <si>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</si>
  <si>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</si>
  <si>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</si>
  <si>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</si>
  <si>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</si>
  <si>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</si>
  <si>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</si>
  <si>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</si>
  <si>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</si>
  <si>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</si>
  <si>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</si>
  <si>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</si>
  <si>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</si>
  <si>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</si>
  <si>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</si>
  <si>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</si>
  <si>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</si>
  <si>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</si>
  <si>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</si>
  <si>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</si>
  <si>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</si>
  <si>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</si>
  <si>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</si>
  <si>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</si>
  <si>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</si>
  <si>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</si>
  <si>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</si>
  <si>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</si>
  <si>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</si>
  <si>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</si>
  <si>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</si>
  <si>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</si>
  <si>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</si>
  <si>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</si>
  <si>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</si>
  <si>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</si>
  <si>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</si>
  <si>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</si>
  <si>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</si>
  <si>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</si>
  <si>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</si>
  <si>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</si>
  <si>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</si>
  <si>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</si>
  <si>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</si>
  <si>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</si>
  <si>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</si>
  <si>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</si>
  <si>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</si>
  <si>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</si>
  <si>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</si>
  <si>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</si>
  <si>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</si>
  <si>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</si>
  <si>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</si>
  <si>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</si>
  <si>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</si>
  <si>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</si>
  <si>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</si>
  <si>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</si>
  <si>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</si>
  <si>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</si>
  <si>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</si>
  <si>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</si>
  <si>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</si>
  <si>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</si>
  <si>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</si>
  <si>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</si>
  <si>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</si>
  <si>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</si>
  <si>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</si>
  <si>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</si>
  <si>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</si>
  <si>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</si>
  <si>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</si>
  <si>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</si>
  <si>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</si>
  <si>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</si>
  <si>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</si>
  <si>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</si>
  <si>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</si>
  <si>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</si>
  <si>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</si>
  <si>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</si>
  <si>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</si>
  <si>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</si>
  <si>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</si>
  <si>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</si>
  <si>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</si>
  <si>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</si>
  <si>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</si>
  <si>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</si>
  <si>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</si>
  <si>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</si>
  <si>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</si>
  <si>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</si>
  <si>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</si>
  <si>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</si>
  <si>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</si>
  <si>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</si>
  <si>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</si>
  <si>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</si>
  <si>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</si>
  <si>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</si>
  <si>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</si>
  <si>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</si>
  <si>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</si>
  <si>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</si>
  <si>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</si>
  <si>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</si>
  <si>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</si>
  <si>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</si>
  <si>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</si>
  <si>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</si>
  <si>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</si>
  <si>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</si>
  <si>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</si>
  <si>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</si>
  <si>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</si>
  <si>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</si>
  <si>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</si>
  <si>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</si>
  <si>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</si>
  <si>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</si>
  <si>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</si>
  <si>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</si>
  <si>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</si>
  <si>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</si>
  <si>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</si>
  <si>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</si>
  <si>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</si>
  <si>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</si>
  <si>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</si>
  <si>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</si>
  <si>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</si>
  <si>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</si>
  <si>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</si>
  <si>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</si>
  <si>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</si>
  <si>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</si>
  <si>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</si>
  <si>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</si>
  <si>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</si>
  <si>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</si>
  <si>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</si>
  <si>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</si>
  <si>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</si>
  <si>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</si>
  <si>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</si>
  <si>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</si>
  <si>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</si>
  <si>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</si>
  <si>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</si>
  <si>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</si>
  <si>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</si>
  <si>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</si>
  <si>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</si>
  <si>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</si>
  <si>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</si>
  <si>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</si>
  <si>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</si>
  <si>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</si>
  <si>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</si>
  <si>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</si>
  <si>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</si>
  <si>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</si>
  <si>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</si>
  <si>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</si>
  <si>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</si>
  <si>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</si>
  <si>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</si>
  <si>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</si>
  <si>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</si>
  <si>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</si>
  <si>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</si>
  <si>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</si>
  <si>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</si>
  <si>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</si>
  <si>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</si>
  <si>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</si>
  <si>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</si>
  <si>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</si>
  <si>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</si>
  <si>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</si>
  <si>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</si>
  <si>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</si>
  <si>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</si>
  <si>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</si>
  <si>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</si>
  <si>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</si>
  <si>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</si>
  <si>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</si>
  <si>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</si>
  <si>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</si>
  <si>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</si>
  <si>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</si>
  <si>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</si>
  <si>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</si>
  <si>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</si>
  <si>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</si>
  <si>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</si>
  <si>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</si>
  <si>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</si>
  <si>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</si>
  <si>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</si>
  <si>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</si>
  <si>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</si>
  <si>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</si>
  <si>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</si>
  <si>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</si>
  <si>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</si>
  <si>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</si>
  <si>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</si>
  <si>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</si>
  <si>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</si>
  <si>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</si>
  <si>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</si>
  <si>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</si>
  <si>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</si>
  <si>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</si>
  <si>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</si>
  <si>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</si>
  <si>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</si>
  <si>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</si>
  <si>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</si>
  <si>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</si>
  <si>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</si>
  <si>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</si>
  <si>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</si>
  <si>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</si>
  <si>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</si>
  <si>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</si>
  <si>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</si>
  <si>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</si>
  <si>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</si>
  <si>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</si>
  <si>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</si>
  <si>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</si>
  <si>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</si>
  <si>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</si>
  <si>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</si>
  <si>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</si>
  <si>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</si>
  <si>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</si>
  <si>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</si>
  <si>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</si>
  <si>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</si>
  <si>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</si>
  <si>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</si>
  <si>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</si>
  <si>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</si>
  <si>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</si>
  <si>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</si>
  <si>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</si>
  <si>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</si>
  <si>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</si>
  <si>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</si>
  <si>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</si>
  <si>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</si>
  <si>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</si>
  <si>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</si>
  <si>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</si>
  <si>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</si>
  <si>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</si>
  <si>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</si>
  <si>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</si>
  <si>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</si>
  <si>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</si>
  <si>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</si>
  <si>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</si>
  <si>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</si>
  <si>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</si>
  <si>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</si>
  <si>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</si>
  <si>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</si>
  <si>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</si>
  <si>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</si>
  <si>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</si>
  <si>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</si>
  <si>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</si>
  <si>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</si>
  <si>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</si>
  <si>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</si>
  <si>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</si>
  <si>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</si>
  <si>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</si>
  <si>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</si>
  <si>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</si>
  <si>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</si>
  <si>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</si>
  <si>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</si>
  <si>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</si>
  <si>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</si>
  <si>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</si>
  <si>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</si>
  <si>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</si>
  <si>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</si>
  <si>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</si>
  <si>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</si>
  <si>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</si>
  <si>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</si>
  <si>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</si>
  <si>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</si>
  <si>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</si>
  <si>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</si>
  <si>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</si>
  <si>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</si>
  <si>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</si>
  <si>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</si>
  <si>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</si>
  <si>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</si>
  <si>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</si>
  <si>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</si>
  <si>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</si>
  <si>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</si>
  <si>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</si>
  <si>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</si>
  <si>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</si>
  <si>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</si>
  <si>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</si>
  <si>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</si>
  <si>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</si>
  <si>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</si>
  <si>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</si>
  <si>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</si>
  <si>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</si>
  <si>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</si>
  <si>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</si>
  <si>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</si>
  <si>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</si>
  <si>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</si>
  <si>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</si>
  <si>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</si>
  <si>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</si>
  <si>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</si>
  <si>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</si>
  <si>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</si>
  <si>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</si>
  <si>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</si>
  <si>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</si>
  <si>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</si>
  <si>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</si>
  <si>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</si>
  <si>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</si>
  <si>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</si>
  <si>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</si>
  <si>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</si>
  <si>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</si>
  <si>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</si>
  <si>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</si>
  <si>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</si>
  <si>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</si>
  <si>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</si>
  <si>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</si>
  <si>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</si>
  <si>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</si>
  <si>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</si>
  <si>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</si>
  <si>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</si>
  <si>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</si>
  <si>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</si>
  <si>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</si>
  <si>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</si>
  <si>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</si>
  <si>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</si>
  <si>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</si>
  <si>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</si>
  <si>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</si>
  <si>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</si>
  <si>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</si>
  <si>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</si>
  <si>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</si>
  <si>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</si>
  <si>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</si>
  <si>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</si>
  <si>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</si>
  <si>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</si>
  <si>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</si>
  <si>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</si>
  <si>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</si>
  <si>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</si>
  <si>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</si>
  <si>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</si>
  <si>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</si>
  <si>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</si>
  <si>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</si>
  <si>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</si>
  <si>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</si>
  <si>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</si>
  <si>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</si>
  <si>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</si>
  <si>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</si>
  <si>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</si>
  <si>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</si>
  <si>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</si>
  <si>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</si>
  <si>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</si>
  <si>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</si>
  <si>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</si>
  <si>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</si>
  <si>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</si>
  <si>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</si>
  <si>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</si>
  <si>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</si>
  <si>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</si>
  <si>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</si>
  <si>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</si>
  <si>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</si>
  <si>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</si>
  <si>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</si>
  <si>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</si>
  <si>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</si>
  <si>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</si>
  <si>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</si>
  <si>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</si>
  <si>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</si>
  <si>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</si>
  <si>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</si>
  <si>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</si>
  <si>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</si>
  <si>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</si>
  <si>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</si>
  <si>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</si>
  <si>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</si>
  <si>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</si>
  <si>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</si>
  <si>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</si>
  <si>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</si>
  <si>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</si>
  <si>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</si>
  <si>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</si>
  <si>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</si>
  <si>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</si>
  <si>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</si>
  <si>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</si>
  <si>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</si>
  <si>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</si>
  <si>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</si>
  <si>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</si>
  <si>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</si>
  <si>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</si>
  <si>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</si>
  <si>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</si>
  <si>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</si>
  <si>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</si>
  <si>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</si>
  <si>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</si>
  <si>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</si>
  <si>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</si>
  <si>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</si>
  <si>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</si>
  <si>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</si>
  <si>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</si>
  <si>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</si>
  <si>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</si>
  <si>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</si>
  <si>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</si>
  <si>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</si>
  <si>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</si>
  <si>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</si>
  <si>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</si>
  <si>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</si>
  <si>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</si>
  <si>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</si>
  <si>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</si>
  <si>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</si>
  <si>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</si>
  <si>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</si>
  <si>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</si>
  <si>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</si>
  <si>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</si>
  <si>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</si>
  <si>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</si>
  <si>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</si>
  <si>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</si>
  <si>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</si>
  <si>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</si>
  <si>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</si>
  <si>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</si>
  <si>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</si>
  <si>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</si>
  <si>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</si>
  <si>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</si>
  <si>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</si>
  <si>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</si>
  <si>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</si>
  <si>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</si>
  <si>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</si>
  <si>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</si>
  <si>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</si>
  <si>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</si>
  <si>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</si>
  <si>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</si>
  <si>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</si>
  <si>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</si>
  <si>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</si>
  <si>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</si>
  <si>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</si>
  <si>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</si>
  <si>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</si>
  <si>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</si>
  <si>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</si>
  <si>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</si>
  <si>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</si>
  <si>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</si>
  <si>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</si>
  <si>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</si>
  <si>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</si>
  <si>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</si>
  <si>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</si>
  <si>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</si>
  <si>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</si>
  <si>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</si>
  <si>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</si>
  <si>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</si>
  <si>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</si>
  <si>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</si>
  <si>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</si>
  <si>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</si>
  <si>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</si>
  <si>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</si>
  <si>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</si>
  <si>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</si>
  <si>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</si>
  <si>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</si>
  <si>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</si>
  <si>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</si>
  <si>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</si>
  <si>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</si>
  <si>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</si>
  <si>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</si>
  <si>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</si>
  <si>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</si>
  <si>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</si>
  <si>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</si>
  <si>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</si>
  <si>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</si>
  <si>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</si>
  <si>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</si>
  <si>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</si>
  <si>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</si>
  <si>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</si>
  <si>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</si>
  <si>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</si>
  <si>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</si>
  <si>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</si>
  <si>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</si>
  <si>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</si>
  <si>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</si>
  <si>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</si>
  <si>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</si>
  <si>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</si>
  <si>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</si>
  <si>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</si>
  <si>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</si>
  <si>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</si>
  <si>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</si>
  <si>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</si>
  <si>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</si>
  <si>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</si>
  <si>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</si>
  <si>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</si>
  <si>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</si>
  <si>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</si>
  <si>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</si>
  <si>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</si>
  <si>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</si>
  <si>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</si>
  <si>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</si>
  <si>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</si>
  <si>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</si>
  <si>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</si>
  <si>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</si>
  <si>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</si>
  <si>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</si>
  <si>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</si>
  <si>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</si>
  <si>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</si>
  <si>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</si>
  <si>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</si>
  <si>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</si>
  <si>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</si>
  <si>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</si>
  <si>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</si>
  <si>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</si>
  <si>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</si>
  <si>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</si>
  <si>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</si>
  <si>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</si>
  <si>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</si>
  <si>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</si>
  <si>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</si>
  <si>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</si>
  <si>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</si>
  <si>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</si>
  <si>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</si>
  <si>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</si>
  <si>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</si>
  <si>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</si>
  <si>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</si>
  <si>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</si>
  <si>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</si>
  <si>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</si>
  <si>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</si>
  <si>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</si>
  <si>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</si>
  <si>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</si>
  <si>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</si>
  <si>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</si>
  <si>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</si>
  <si>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</si>
  <si>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</si>
  <si>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</si>
  <si>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</si>
  <si>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</si>
  <si>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</si>
  <si>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</si>
  <si>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</si>
  <si>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</si>
  <si>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</si>
  <si>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</si>
  <si>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</si>
  <si>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</si>
  <si>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</si>
  <si>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</si>
  <si>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</si>
  <si>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</si>
  <si>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</si>
  <si>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</si>
  <si>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</si>
  <si>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</si>
  <si>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</si>
  <si>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</si>
  <si>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</si>
  <si>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</si>
  <si>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</si>
  <si>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</si>
  <si>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</si>
  <si>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</si>
  <si>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</si>
  <si>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</si>
  <si>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</si>
  <si>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</si>
  <si>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</si>
  <si>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</si>
  <si>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</si>
  <si>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</si>
  <si>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</si>
  <si>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</si>
  <si>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</si>
  <si>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</si>
  <si>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</si>
  <si>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</si>
  <si>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</si>
  <si>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</si>
  <si>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</si>
  <si>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</si>
  <si>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</si>
  <si>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</si>
  <si>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</si>
  <si>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</si>
  <si>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</si>
  <si>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</si>
  <si>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</si>
  <si>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</si>
  <si>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</si>
  <si>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</si>
  <si>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</si>
  <si>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</si>
  <si>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</si>
  <si>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</si>
  <si>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</si>
  <si>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</si>
  <si>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</si>
  <si>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</si>
  <si>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</si>
  <si>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</si>
  <si>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</si>
  <si>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</si>
  <si>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</si>
  <si>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</si>
  <si>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</si>
  <si>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</si>
  <si>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</si>
  <si>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</si>
  <si>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</si>
  <si>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</si>
  <si>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</si>
  <si>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</si>
  <si>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</si>
  <si>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</si>
  <si>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</si>
  <si>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</si>
  <si>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</si>
  <si>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</si>
  <si>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</si>
  <si>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</si>
  <si>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</si>
  <si>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</si>
  <si>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</si>
  <si>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</si>
  <si>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</si>
  <si>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</si>
  <si>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</si>
  <si>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</si>
  <si>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</si>
  <si>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</si>
  <si>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</si>
  <si>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</si>
  <si>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</si>
  <si>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</si>
  <si>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</si>
  <si>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</si>
  <si>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</si>
  <si>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</si>
  <si>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</si>
  <si>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</si>
  <si>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</si>
  <si>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</si>
  <si>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</si>
  <si>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</si>
  <si>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</si>
  <si>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</si>
  <si>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</si>
  <si>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</si>
  <si>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</si>
  <si>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</si>
  <si>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</si>
  <si>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</si>
  <si>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</si>
  <si>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</si>
  <si>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</si>
  <si>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</si>
  <si>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</si>
  <si>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</si>
  <si>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</si>
  <si>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</si>
  <si>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</si>
  <si>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</si>
  <si>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</si>
  <si>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</si>
  <si>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</si>
  <si>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</si>
  <si>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</si>
  <si>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</si>
  <si>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</si>
  <si>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</si>
  <si>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</si>
  <si>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</si>
  <si>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</si>
  <si>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</si>
  <si>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</si>
  <si>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</si>
  <si>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</si>
  <si>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</si>
  <si>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</si>
  <si>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</si>
  <si>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</si>
  <si>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</si>
  <si>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</si>
  <si>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</si>
  <si>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</si>
  <si>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</si>
  <si>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</si>
  <si>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</si>
  <si>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</si>
  <si>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</si>
  <si>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</si>
  <si>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</si>
  <si>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</si>
  <si>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</si>
  <si>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</si>
  <si>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</si>
  <si>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</si>
  <si>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</si>
  <si>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</si>
  <si>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</si>
  <si>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</si>
  <si>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</si>
  <si>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</si>
  <si>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</si>
  <si>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</si>
  <si>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</si>
  <si>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</si>
  <si>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</si>
  <si>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</si>
  <si>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</si>
  <si>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</si>
  <si>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</si>
  <si>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</si>
  <si>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</si>
  <si>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</si>
  <si>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</si>
  <si>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</si>
  <si>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</si>
  <si>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</si>
  <si>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</si>
  <si>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</si>
  <si>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</si>
  <si>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</si>
  <si>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</si>
  <si>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</si>
  <si>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</si>
  <si>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</si>
  <si>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</si>
  <si>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</si>
  <si>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</si>
  <si>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</si>
  <si>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</si>
  <si>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</si>
  <si>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</si>
  <si>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</si>
  <si>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</si>
  <si>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</si>
  <si>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</si>
  <si>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</si>
  <si>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</si>
  <si>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</si>
  <si>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</si>
  <si>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</si>
  <si>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</si>
  <si>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</si>
  <si>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</si>
  <si>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</si>
  <si>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</si>
  <si>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</si>
  <si>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</si>
  <si>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</si>
  <si>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</si>
  <si>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</si>
  <si>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</si>
  <si>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</si>
  <si>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</si>
  <si>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</si>
  <si>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</si>
  <si>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</si>
  <si>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</si>
  <si>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</si>
  <si>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</si>
  <si>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</si>
  <si>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</si>
  <si>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</si>
  <si>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</si>
  <si>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</si>
  <si>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</si>
  <si>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</si>
  <si>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</si>
  <si>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</si>
  <si>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</si>
  <si>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</si>
  <si>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</si>
  <si>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</si>
  <si>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</si>
  <si>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</si>
  <si>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</si>
  <si>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</si>
  <si>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</si>
  <si>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</si>
  <si>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</si>
  <si>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</si>
  <si>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</si>
  <si>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</si>
  <si>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</si>
  <si>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</si>
  <si>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</si>
  <si>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</si>
  <si>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</si>
  <si>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</si>
  <si>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</si>
  <si>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</si>
  <si>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</si>
  <si>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</si>
  <si>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</si>
  <si>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</si>
  <si>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</si>
  <si>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</si>
  <si>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</si>
  <si>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</si>
  <si>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</si>
  <si>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</si>
  <si>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</si>
  <si>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</si>
  <si>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</si>
  <si>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</si>
  <si>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</si>
  <si>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</si>
  <si>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</si>
  <si>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</si>
  <si>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</si>
  <si>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</si>
  <si>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</si>
  <si>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</si>
  <si>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</si>
  <si>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</si>
  <si>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</si>
  <si>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</si>
  <si>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</si>
  <si>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</si>
  <si>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</si>
  <si>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</si>
  <si>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</si>
  <si>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</si>
  <si>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</si>
  <si>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</si>
  <si>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</si>
  <si>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</si>
  <si>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</si>
  <si>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</si>
  <si>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</si>
  <si>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</si>
  <si>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</si>
  <si>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</si>
  <si>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</si>
  <si>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</si>
  <si>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</si>
  <si>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</si>
  <si>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</si>
  <si>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</si>
  <si>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</si>
  <si>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</si>
  <si>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</si>
  <si>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</si>
  <si>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</si>
  <si>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</si>
  <si>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</si>
  <si>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</si>
  <si>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</si>
  <si>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</si>
  <si>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</si>
  <si>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</si>
  <si>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</si>
  <si>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</si>
  <si>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</si>
  <si>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</si>
  <si>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</si>
  <si>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</si>
  <si>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</si>
  <si>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</si>
  <si>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</si>
  <si>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</si>
  <si>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</si>
  <si>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</si>
  <si>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</si>
  <si>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</si>
  <si>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</si>
  <si>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</si>
  <si>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</si>
  <si>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</si>
  <si>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</si>
  <si>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</si>
  <si>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</si>
  <si>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</si>
  <si>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</si>
  <si>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</si>
  <si>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</si>
  <si>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</si>
  <si>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</si>
  <si>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</si>
  <si>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</si>
  <si>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</si>
  <si>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</si>
  <si>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</si>
  <si>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</si>
  <si>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</si>
  <si>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</si>
  <si>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</si>
  <si>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</si>
  <si>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</si>
  <si>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</si>
  <si>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</si>
  <si>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</si>
  <si>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</si>
  <si>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</si>
  <si>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</si>
  <si>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</si>
  <si>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</si>
  <si>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</si>
  <si>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</si>
  <si>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</si>
  <si>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</si>
  <si>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</si>
  <si>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</si>
  <si>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</si>
  <si>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</si>
  <si>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</si>
  <si>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</si>
  <si>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</si>
  <si>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</si>
  <si>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</si>
  <si>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</si>
  <si>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</si>
  <si>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</si>
  <si>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</si>
  <si>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</si>
  <si>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</si>
  <si>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</si>
  <si>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</si>
  <si>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</si>
  <si>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</si>
  <si>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</si>
  <si>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</si>
  <si>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</si>
  <si>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</si>
  <si>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</si>
  <si>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</si>
  <si>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</si>
  <si>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</si>
  <si>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</si>
  <si>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</si>
  <si>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</si>
  <si>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</si>
  <si>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</si>
  <si>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</si>
  <si>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</si>
  <si>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</si>
  <si>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</si>
  <si>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</si>
  <si>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</si>
  <si>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</si>
  <si>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</si>
  <si>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</si>
  <si>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</si>
  <si>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</si>
  <si>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</si>
  <si>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</si>
  <si>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</si>
  <si>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</si>
  <si>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</si>
  <si>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</si>
  <si>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</si>
  <si>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</si>
  <si>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</si>
  <si>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</si>
  <si>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</si>
  <si>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</si>
  <si>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</si>
  <si>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</si>
  <si>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</si>
  <si>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</si>
  <si>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</si>
  <si>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</si>
  <si>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</si>
  <si>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</si>
  <si>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</si>
  <si>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</si>
  <si>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</si>
  <si>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</si>
  <si>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</si>
  <si>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</si>
  <si>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</si>
  <si>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</si>
  <si>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</si>
  <si>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</si>
  <si>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</si>
  <si>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</si>
  <si>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</si>
  <si>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</si>
  <si>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</si>
  <si>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</si>
  <si>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</si>
  <si>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</si>
  <si>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</si>
  <si>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</si>
  <si>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</si>
  <si>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</si>
  <si>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</si>
  <si>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</si>
  <si>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</si>
  <si>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</si>
  <si>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</si>
  <si>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</si>
  <si>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</si>
  <si>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</si>
  <si>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</si>
  <si>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</si>
  <si>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</si>
  <si>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</si>
  <si>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</si>
  <si>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</si>
  <si>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</si>
  <si>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</si>
  <si>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</si>
  <si>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</si>
  <si>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</si>
  <si>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</si>
  <si>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</si>
  <si>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</si>
  <si>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</si>
  <si>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</si>
  <si>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</si>
  <si>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</si>
  <si>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</si>
  <si>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</si>
  <si>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</si>
  <si>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</si>
  <si>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</si>
  <si>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</si>
  <si>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</si>
  <si>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</si>
  <si>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</si>
  <si>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</si>
  <si>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</si>
  <si>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</si>
  <si>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</si>
  <si>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</si>
  <si>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</si>
  <si>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</si>
  <si>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</si>
  <si>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</si>
  <si>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</si>
  <si>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</si>
  <si>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</si>
  <si>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</si>
  <si>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</si>
  <si>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</si>
  <si>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</si>
  <si>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</si>
  <si>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</si>
  <si>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</si>
  <si>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</si>
  <si>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</si>
  <si>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</si>
  <si>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</si>
  <si>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</si>
  <si>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</si>
  <si>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</si>
  <si>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</si>
  <si>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</si>
  <si>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</si>
  <si>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</si>
  <si>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</si>
  <si>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</si>
  <si>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</si>
  <si>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</si>
  <si>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</si>
  <si>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</si>
  <si>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</si>
  <si>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</si>
  <si>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</si>
  <si>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</si>
  <si>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</si>
  <si>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</si>
  <si>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</si>
  <si>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</si>
  <si>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</si>
  <si>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</si>
  <si>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</si>
  <si>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</si>
  <si>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</si>
  <si>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</si>
  <si>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</si>
  <si>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</si>
  <si>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</si>
  <si>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</si>
  <si>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</si>
  <si>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</si>
  <si>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</si>
  <si>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</si>
  <si>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</si>
  <si>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</si>
  <si>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</si>
  <si>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</si>
  <si>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</si>
  <si>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</si>
  <si>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</si>
  <si>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</si>
  <si>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</si>
  <si>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</si>
  <si>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</si>
  <si>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</si>
  <si>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</si>
  <si>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</si>
  <si>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</si>
  <si>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</si>
  <si>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</si>
  <si>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</si>
  <si>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</si>
  <si>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</si>
  <si>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</si>
  <si>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</si>
  <si>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</si>
  <si>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</si>
  <si>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</si>
  <si>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</si>
  <si>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</si>
  <si>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</si>
  <si>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</si>
  <si>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</si>
  <si>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</si>
  <si>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</si>
  <si>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</si>
  <si>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</si>
  <si>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</si>
  <si>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</si>
  <si>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</si>
  <si>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</si>
  <si>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</si>
  <si>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</si>
  <si>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</si>
  <si>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</si>
  <si>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</si>
  <si>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</si>
  <si>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</si>
  <si>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</si>
  <si>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</si>
  <si>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</si>
  <si>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</si>
  <si>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</si>
  <si>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</si>
  <si>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</si>
  <si>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</si>
  <si>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</si>
  <si>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</si>
  <si>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</si>
  <si>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</si>
  <si>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</si>
  <si>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</si>
  <si>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</si>
  <si>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</si>
  <si>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</si>
  <si>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</si>
  <si>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</si>
  <si>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</si>
  <si>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</si>
  <si>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</si>
  <si>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</si>
  <si>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</si>
  <si>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</si>
  <si>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</si>
  <si>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</si>
  <si>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</si>
  <si>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</si>
  <si>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</si>
  <si>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</si>
  <si>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</si>
  <si>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</si>
  <si>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</si>
  <si>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</si>
  <si>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</si>
  <si>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</si>
  <si>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</si>
  <si>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</si>
  <si>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</si>
  <si>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</si>
  <si>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</si>
  <si>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</si>
  <si>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</si>
  <si>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</si>
  <si>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</si>
  <si>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</si>
  <si>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</si>
  <si>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</si>
  <si>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</si>
  <si>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</si>
  <si>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</si>
  <si>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</si>
  <si>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</si>
  <si>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</si>
  <si>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</si>
  <si>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</si>
  <si>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</si>
  <si>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</si>
  <si>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</si>
  <si>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</si>
  <si>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</si>
  <si>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</si>
  <si>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</si>
  <si>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</si>
  <si>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</si>
  <si>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</si>
  <si>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</si>
  <si>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</si>
  <si>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</si>
  <si>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</si>
  <si>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</si>
  <si>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</si>
  <si>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</si>
  <si>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</si>
  <si>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</si>
  <si>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</si>
  <si>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</si>
  <si>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</si>
  <si>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</si>
  <si>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</si>
  <si>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</si>
  <si>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</si>
  <si>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</si>
  <si>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</si>
  <si>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</si>
  <si>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</si>
  <si>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</si>
  <si>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</si>
  <si>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</si>
  <si>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</si>
  <si>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</si>
  <si>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</si>
  <si>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</si>
  <si>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</si>
  <si>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</si>
  <si>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</si>
  <si>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</si>
  <si>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</si>
  <si>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</si>
  <si>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</si>
  <si>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</si>
  <si>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</si>
  <si>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</si>
  <si>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</si>
  <si>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</si>
  <si>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</si>
  <si>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</si>
  <si>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</si>
  <si>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</si>
  <si>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</si>
  <si>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</si>
  <si>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</si>
  <si>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</si>
  <si>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</si>
  <si>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</si>
  <si>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</si>
  <si>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</si>
  <si>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</si>
  <si>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</si>
  <si>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</si>
  <si>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</si>
  <si>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</si>
  <si>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</si>
  <si>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</si>
  <si>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</si>
  <si>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</si>
  <si>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</si>
  <si>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</si>
  <si>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</si>
  <si>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</si>
  <si>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</si>
  <si>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</si>
  <si>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</si>
  <si>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</si>
  <si>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</si>
  <si>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</si>
  <si>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</si>
  <si>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</si>
  <si>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</si>
  <si>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</si>
  <si>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</si>
  <si>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</si>
  <si>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</si>
  <si>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</si>
  <si>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</si>
  <si>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</si>
  <si>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</si>
  <si>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</si>
  <si>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</si>
  <si>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</si>
  <si>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</si>
  <si>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</si>
  <si>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</si>
  <si>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</si>
  <si>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</si>
  <si>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</si>
  <si>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</si>
  <si>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</si>
  <si>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</si>
  <si>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</si>
  <si>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</si>
  <si>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</si>
  <si>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</si>
  <si>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</si>
  <si>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</si>
  <si>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</si>
  <si>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</si>
  <si>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</si>
  <si>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</si>
  <si>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</si>
  <si>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</si>
  <si>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</si>
  <si>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</si>
  <si>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</si>
  <si>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</si>
  <si>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</si>
  <si>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</si>
  <si>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</si>
  <si>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</si>
  <si>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</si>
  <si>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</si>
  <si>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</si>
  <si>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</si>
  <si>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</si>
  <si>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</si>
  <si>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</si>
  <si>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</si>
  <si>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</si>
  <si>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</si>
  <si>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</si>
  <si>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</si>
  <si>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</si>
  <si>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</si>
  <si>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</si>
  <si>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</si>
  <si>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</si>
  <si>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</si>
  <si>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</si>
  <si>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</si>
  <si>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</si>
  <si>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</si>
  <si>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</si>
  <si>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</si>
  <si>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</si>
  <si>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</si>
  <si>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</si>
  <si>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</si>
  <si>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</si>
  <si>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</si>
  <si>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</si>
  <si>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</si>
  <si>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</si>
  <si>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</si>
  <si>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</si>
  <si>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</si>
  <si>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</si>
  <si>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</si>
  <si>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</si>
  <si>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</si>
  <si>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</si>
  <si>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</si>
  <si>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</si>
  <si>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</si>
  <si>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</si>
  <si>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</si>
  <si>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</si>
  <si>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</si>
  <si>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</si>
  <si>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</si>
  <si>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</si>
  <si>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</si>
  <si>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</si>
  <si>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</si>
  <si>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</si>
  <si>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</si>
  <si>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</si>
  <si>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</si>
  <si>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</si>
  <si>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</si>
  <si>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</si>
  <si>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</si>
  <si>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</si>
  <si>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</si>
  <si>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</si>
  <si>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</si>
  <si>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</si>
  <si>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</si>
  <si>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</si>
  <si>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</si>
  <si>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</si>
  <si>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</si>
  <si>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</si>
  <si>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</si>
  <si>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</si>
  <si>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</si>
  <si>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</si>
  <si>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</si>
  <si>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</si>
  <si>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</si>
  <si>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</si>
  <si>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</si>
  <si>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</si>
  <si>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</si>
  <si>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</si>
  <si>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</si>
  <si>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</si>
  <si>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</si>
  <si>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</si>
  <si>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</si>
  <si>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</si>
  <si>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</si>
  <si>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</si>
  <si>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</si>
  <si>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</si>
  <si>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</si>
  <si>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</si>
  <si>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</si>
  <si>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</si>
  <si>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</si>
  <si>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</si>
  <si>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</si>
  <si>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</si>
  <si>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</si>
  <si>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</si>
  <si>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</si>
  <si>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</si>
  <si>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</si>
  <si>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</si>
  <si>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</si>
  <si>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</si>
  <si>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</si>
  <si>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</si>
  <si>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</si>
  <si>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</si>
  <si>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</si>
  <si>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</si>
  <si>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</si>
  <si>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</si>
  <si>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</si>
  <si>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</si>
  <si>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</si>
  <si>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</si>
  <si>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</si>
  <si>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</si>
  <si>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</si>
  <si>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</si>
  <si>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</si>
  <si>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</si>
  <si>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</si>
  <si>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</si>
  <si>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</si>
  <si>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</si>
  <si>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</si>
  <si>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</si>
  <si>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</si>
  <si>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</si>
  <si>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</si>
  <si>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</si>
  <si>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</si>
  <si>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</si>
  <si>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</si>
  <si>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</si>
  <si>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</si>
  <si>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</si>
  <si>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</si>
  <si>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</si>
  <si>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</si>
  <si>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</si>
  <si>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</si>
  <si>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</si>
  <si>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</si>
  <si>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</si>
  <si>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</si>
  <si>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</si>
  <si>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</si>
  <si>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</si>
  <si>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</si>
  <si>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</si>
  <si>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</si>
  <si>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</si>
  <si>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</si>
  <si>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</si>
  <si>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</si>
  <si>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</si>
  <si>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</si>
  <si>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</si>
  <si>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</si>
  <si>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</si>
  <si>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</si>
  <si>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</si>
  <si>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</si>
  <si>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</si>
  <si>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</si>
  <si>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</si>
  <si>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</si>
  <si>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</si>
  <si>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</si>
  <si>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</si>
  <si>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</si>
  <si>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</si>
  <si>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</si>
  <si>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</si>
  <si>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</si>
  <si>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</si>
  <si>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</si>
  <si>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</si>
  <si>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</si>
  <si>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</si>
  <si>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</si>
  <si>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</si>
  <si>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</si>
  <si>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</si>
  <si>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</si>
  <si>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</si>
  <si>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</si>
  <si>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</si>
  <si>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</si>
  <si>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</si>
  <si>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</si>
  <si>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</si>
  <si>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</si>
  <si>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</si>
  <si>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</si>
  <si>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</si>
  <si>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</si>
  <si>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</si>
  <si>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</si>
  <si>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</si>
  <si>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</si>
  <si>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</si>
  <si>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</si>
  <si>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</si>
  <si>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</si>
  <si>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</si>
  <si>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</si>
  <si>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</si>
  <si>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</si>
  <si>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</si>
  <si>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</si>
  <si>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</si>
  <si>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</si>
  <si>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</si>
  <si>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</si>
  <si>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</si>
  <si>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</si>
  <si>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</si>
  <si>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</si>
  <si>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</si>
  <si>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</si>
  <si>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</si>
  <si>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</si>
  <si>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</si>
  <si>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</si>
  <si>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</si>
  <si>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</si>
  <si>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</si>
  <si>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</si>
  <si>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</si>
  <si>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</si>
  <si>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</si>
  <si>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</si>
  <si>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</si>
  <si>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</si>
  <si>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</si>
  <si>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</si>
  <si>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</si>
  <si>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</si>
  <si>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</si>
  <si>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</si>
  <si>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</si>
  <si>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</si>
  <si>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</si>
  <si>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</si>
  <si>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</si>
  <si>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</si>
  <si>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</si>
  <si>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</si>
  <si>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</si>
  <si>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</si>
  <si>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</si>
  <si>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</si>
  <si>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</si>
  <si>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</si>
  <si>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</si>
  <si>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</si>
  <si>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</si>
  <si>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</si>
  <si>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</si>
  <si>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</si>
  <si>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</si>
  <si>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</si>
  <si>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</si>
  <si>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</si>
  <si>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</si>
  <si>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</si>
  <si>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</si>
  <si>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</si>
  <si>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</si>
  <si>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</si>
  <si>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</si>
  <si>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</si>
  <si>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</si>
  <si>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</si>
  <si>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</si>
  <si>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</si>
  <si>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</si>
  <si>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</si>
  <si>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</si>
  <si>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</si>
  <si>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</si>
  <si>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</si>
  <si>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</si>
  <si>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</si>
  <si>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</si>
  <si>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</si>
  <si>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</si>
  <si>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</si>
  <si>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</si>
  <si>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</si>
  <si>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</si>
  <si>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</si>
  <si>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</si>
  <si>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</si>
  <si>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</si>
  <si>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</si>
  <si>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</si>
  <si>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</si>
  <si>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</si>
  <si>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</si>
  <si>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</si>
  <si>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</si>
  <si>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</si>
  <si>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</si>
  <si>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</si>
  <si>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</si>
  <si>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</si>
  <si>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</si>
  <si>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</si>
  <si>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</si>
  <si>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</si>
  <si>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</si>
  <si>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</si>
  <si>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</si>
  <si>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</si>
  <si>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</si>
  <si>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</si>
  <si>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</si>
  <si>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</si>
  <si>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</si>
  <si>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</si>
  <si>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</si>
  <si>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</si>
  <si>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</si>
  <si>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</si>
  <si>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</si>
  <si>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</si>
  <si>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</si>
  <si>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</si>
  <si>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</si>
  <si>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</si>
  <si>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</si>
  <si>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</si>
  <si>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</si>
  <si>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</si>
  <si>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</si>
  <si>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</si>
  <si>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</si>
  <si>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</si>
  <si>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</si>
  <si>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</si>
  <si>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</si>
  <si>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</si>
  <si>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</si>
  <si>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</si>
  <si>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</si>
  <si>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</si>
  <si>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</si>
  <si>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</si>
  <si>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</si>
  <si>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</si>
  <si>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</si>
  <si>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</si>
  <si>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</si>
  <si>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</si>
  <si>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</si>
  <si>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</si>
  <si>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</si>
  <si>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</si>
  <si>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</si>
  <si>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</si>
  <si>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</si>
  <si>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</si>
  <si>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</si>
  <si>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</si>
  <si>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</si>
  <si>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</si>
  <si>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</si>
  <si>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</si>
  <si>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</si>
  <si>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</si>
  <si>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</si>
  <si>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</si>
  <si>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</si>
  <si>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</si>
  <si>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</si>
  <si>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</si>
  <si>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</si>
  <si>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</si>
  <si>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</si>
  <si>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</si>
  <si>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</si>
  <si>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</si>
  <si>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</si>
  <si>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</si>
  <si>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</si>
  <si>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</si>
  <si>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</si>
  <si>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</si>
  <si>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</si>
  <si>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</si>
  <si>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</si>
  <si>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</si>
  <si>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</si>
  <si>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</si>
  <si>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</si>
  <si>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</si>
  <si>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</si>
  <si>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</si>
  <si>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</si>
  <si>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</si>
  <si>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</si>
  <si>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</si>
  <si>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</si>
  <si>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</si>
  <si>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</si>
  <si>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</si>
  <si>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</si>
  <si>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</si>
  <si>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</si>
  <si>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</si>
  <si>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</si>
  <si>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</si>
  <si>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</si>
  <si>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</si>
  <si>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</si>
  <si>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</si>
  <si>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</si>
  <si>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</si>
  <si>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</si>
  <si>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</si>
  <si>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</si>
  <si>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</si>
  <si>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</si>
  <si>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</si>
  <si>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</si>
  <si>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</si>
  <si>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</si>
  <si>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</si>
  <si>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</si>
  <si>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</si>
  <si>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</si>
  <si>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</si>
  <si>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</si>
  <si>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</si>
  <si>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</si>
  <si>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</si>
  <si>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</si>
  <si>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</si>
  <si>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</si>
  <si>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</si>
  <si>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</si>
  <si>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</si>
  <si>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</si>
  <si>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</si>
  <si>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</si>
  <si>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</si>
  <si>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</si>
  <si>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</si>
  <si>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</si>
  <si>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</si>
  <si>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</si>
  <si>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</si>
  <si>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</si>
  <si>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</si>
  <si>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</si>
  <si>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</si>
  <si>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</si>
  <si>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</si>
  <si>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</si>
  <si>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</si>
  <si>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</si>
  <si>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</si>
  <si>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</si>
  <si>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</si>
  <si>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</si>
  <si>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</si>
  <si>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</si>
  <si>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</si>
  <si>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</si>
  <si>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</si>
  <si>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</si>
  <si>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</si>
  <si>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</si>
  <si>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</si>
  <si>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</si>
  <si>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</si>
  <si>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</si>
  <si>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</si>
  <si>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</si>
  <si>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</si>
  <si>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</si>
  <si>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</si>
  <si>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</si>
  <si>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</si>
  <si>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</si>
  <si>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</si>
  <si>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</si>
  <si>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</si>
  <si>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</si>
  <si>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</si>
  <si>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</si>
  <si>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</si>
  <si>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</si>
  <si>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</si>
  <si>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</si>
  <si>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</si>
  <si>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</si>
  <si>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</si>
  <si>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</si>
  <si>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</si>
  <si>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</si>
  <si>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</si>
  <si>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</si>
  <si>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</si>
  <si>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</si>
  <si>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</si>
  <si>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</si>
  <si>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</si>
  <si>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</si>
  <si>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</si>
  <si>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</si>
  <si>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</si>
  <si>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</si>
  <si>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</si>
  <si>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</si>
  <si>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</si>
  <si>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</si>
  <si>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</si>
  <si>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</si>
  <si>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</si>
  <si>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</si>
  <si>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</si>
  <si>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</si>
  <si>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</si>
  <si>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</si>
  <si>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</si>
  <si>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</si>
  <si>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</si>
  <si>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</si>
  <si>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</si>
  <si>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</si>
  <si>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</si>
  <si>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</si>
  <si>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</si>
  <si>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</si>
  <si>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</si>
  <si>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</si>
  <si>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</si>
  <si>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</si>
  <si>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</si>
  <si>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</si>
  <si>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</si>
  <si>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</si>
  <si>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</si>
  <si>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</si>
  <si>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</si>
  <si>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</si>
  <si>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</si>
  <si>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</si>
  <si>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</si>
  <si>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</si>
  <si>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</si>
  <si>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</si>
  <si>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</si>
  <si>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</si>
  <si>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</si>
  <si>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</si>
  <si>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</si>
  <si>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</si>
  <si>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</si>
  <si>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</si>
  <si>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</si>
  <si>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</si>
  <si>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</si>
  <si>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</si>
  <si>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</si>
  <si>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</si>
  <si>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</si>
  <si>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</si>
  <si>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</si>
  <si>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</si>
  <si>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</si>
  <si>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</si>
  <si>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</si>
  <si>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</si>
  <si>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</si>
  <si>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</si>
  <si>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</si>
  <si>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</si>
  <si>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</si>
  <si>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</si>
  <si>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</si>
  <si>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</si>
  <si>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</si>
  <si>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</si>
  <si>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</si>
  <si>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</si>
  <si>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</si>
  <si>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</si>
  <si>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</si>
  <si>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</si>
  <si>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</si>
  <si>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</si>
  <si>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</si>
  <si>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</si>
  <si>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</si>
  <si>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</si>
  <si>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</si>
  <si>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</si>
  <si>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</si>
  <si>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</si>
  <si>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</si>
  <si>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</si>
  <si>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</si>
  <si>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</si>
  <si>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</si>
  <si>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</si>
  <si>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</si>
  <si>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</si>
  <si>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</si>
  <si>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</si>
  <si>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</si>
  <si>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</si>
  <si>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</si>
  <si>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</si>
  <si>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</si>
  <si>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</si>
  <si>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</si>
  <si>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</si>
  <si>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</si>
  <si>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</si>
  <si>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</si>
  <si>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</si>
  <si>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</si>
  <si>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</si>
  <si>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</si>
  <si>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</si>
  <si>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</si>
  <si>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</si>
  <si>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</si>
  <si>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</si>
  <si>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</si>
  <si>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</si>
  <si>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</si>
  <si>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</si>
  <si>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</si>
  <si>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</si>
  <si>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</si>
  <si>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</si>
  <si>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</si>
  <si>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</si>
  <si>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</si>
  <si>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</si>
  <si>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</si>
  <si>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</si>
  <si>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</si>
  <si>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</si>
  <si>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</si>
  <si>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</si>
  <si>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</si>
  <si>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</si>
  <si>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</si>
  <si>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</si>
  <si>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</si>
  <si>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</si>
  <si>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</si>
  <si>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</si>
  <si>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</si>
  <si>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</si>
  <si>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</si>
  <si>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</si>
  <si>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</si>
  <si>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</si>
  <si>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</si>
  <si>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</si>
  <si>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</si>
  <si>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</si>
  <si>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</si>
  <si>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</si>
  <si>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</si>
  <si>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</si>
  <si>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</si>
  <si>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</si>
  <si>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</si>
  <si>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</si>
  <si>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</si>
  <si>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</si>
  <si>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</si>
  <si>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</si>
  <si>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</si>
  <si>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</si>
  <si>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</si>
  <si>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</si>
  <si>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</si>
  <si>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</si>
  <si>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</si>
  <si>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</si>
  <si>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</si>
  <si>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</si>
  <si>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</si>
  <si>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</si>
  <si>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</si>
  <si>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</si>
  <si>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</si>
  <si>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</si>
  <si>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</si>
  <si>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</si>
  <si>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</si>
  <si>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</si>
  <si>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</si>
  <si>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</si>
  <si>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</si>
  <si>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</si>
  <si>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</si>
  <si>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</si>
  <si>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</si>
  <si>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</si>
  <si>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</si>
  <si>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</si>
  <si>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</si>
  <si>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</si>
  <si>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</si>
  <si>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</si>
  <si>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</si>
  <si>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</si>
  <si>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</si>
  <si>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</si>
  <si>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</si>
  <si>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</si>
  <si>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</si>
  <si>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</si>
  <si>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</si>
  <si>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</si>
  <si>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</si>
  <si>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</si>
  <si>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</si>
  <si>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</si>
  <si>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</si>
  <si>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</si>
  <si>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</si>
  <si>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</si>
  <si>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</si>
  <si>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</si>
  <si>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</si>
  <si>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</si>
  <si>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</si>
  <si>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</si>
  <si>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</si>
  <si>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</si>
  <si>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</si>
  <si>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</si>
  <si>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</si>
  <si>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</si>
  <si>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</si>
  <si>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</si>
  <si>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</si>
  <si>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</si>
  <si>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</si>
  <si>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</si>
  <si>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</si>
  <si>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</si>
  <si>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</si>
  <si>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</si>
  <si>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</si>
  <si>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</si>
  <si>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</si>
  <si>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</si>
  <si>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</si>
  <si>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</si>
  <si>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</si>
  <si>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</si>
  <si>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</si>
  <si>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</si>
  <si>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</si>
  <si>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</si>
  <si>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</si>
  <si>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</si>
  <si>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</si>
  <si>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</si>
  <si>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</si>
  <si>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</si>
  <si>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</si>
  <si>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</si>
  <si>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</si>
  <si>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</si>
  <si>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</si>
  <si>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</si>
  <si>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</si>
  <si>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</si>
  <si>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</si>
  <si>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</si>
  <si>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</si>
  <si>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</si>
  <si>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</si>
  <si>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</si>
  <si>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</si>
  <si>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</si>
  <si>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</si>
  <si>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</si>
  <si>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</si>
  <si>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</si>
  <si>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</si>
  <si>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</si>
  <si>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</si>
  <si>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</si>
  <si>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</si>
  <si>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</si>
  <si>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</si>
  <si>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</si>
  <si>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</si>
  <si>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</si>
  <si>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</si>
  <si>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</si>
  <si>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</si>
  <si>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</si>
  <si>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</si>
  <si>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</si>
  <si>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</si>
  <si>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</si>
  <si>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</si>
  <si>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</si>
  <si>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</si>
  <si>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</si>
  <si>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</si>
  <si>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</si>
  <si>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</si>
  <si>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</si>
  <si>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</si>
  <si>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</si>
  <si>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</si>
  <si>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</si>
  <si>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</si>
  <si>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</si>
  <si>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</si>
  <si>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</si>
  <si>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</si>
  <si>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</si>
  <si>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</si>
  <si>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</si>
  <si>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</si>
  <si>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</si>
  <si>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</si>
  <si>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</si>
  <si>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</si>
  <si>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</si>
  <si>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</si>
  <si>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</si>
  <si>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</si>
  <si>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</si>
  <si>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</si>
  <si>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</si>
  <si>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</si>
  <si>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</si>
  <si>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</si>
  <si>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</si>
  <si>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</si>
  <si>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</si>
  <si>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</si>
  <si>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</si>
  <si>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</si>
  <si>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</si>
  <si>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</si>
  <si>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</si>
  <si>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</si>
  <si>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</si>
  <si>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</si>
  <si>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</si>
  <si>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</si>
  <si>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</si>
  <si>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</si>
  <si>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</si>
  <si>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</si>
  <si>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</si>
  <si>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</si>
  <si>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</si>
  <si>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</si>
  <si>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</si>
  <si>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</si>
  <si>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</si>
  <si>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</si>
  <si>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</si>
  <si>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</si>
  <si>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</si>
  <si>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</si>
  <si>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</si>
  <si>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</si>
  <si>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</si>
  <si>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</si>
  <si>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</si>
  <si>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</si>
  <si>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</si>
  <si>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</si>
  <si>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</si>
  <si>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</si>
  <si>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</si>
  <si>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</si>
  <si>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</si>
  <si>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</si>
  <si>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</si>
  <si>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</si>
  <si>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</si>
  <si>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</si>
  <si>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</si>
  <si>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</si>
  <si>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</si>
  <si>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</si>
  <si>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</si>
  <si>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</si>
  <si>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</si>
  <si>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</si>
  <si>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</si>
  <si>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</si>
  <si>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</si>
  <si>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</si>
  <si>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</si>
  <si>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</si>
  <si>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</si>
  <si>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</si>
  <si>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</si>
  <si>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</si>
  <si>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</si>
  <si>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</si>
  <si>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</si>
  <si>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</si>
  <si>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</si>
  <si>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</si>
  <si>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</si>
  <si>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</si>
  <si>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</si>
  <si>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</si>
  <si>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</si>
  <si>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</si>
  <si>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</si>
  <si>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</si>
  <si>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</si>
  <si>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</si>
  <si>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</si>
  <si>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</si>
  <si>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</si>
  <si>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</si>
  <si>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</si>
  <si>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</si>
  <si>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</si>
  <si>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</si>
  <si>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</si>
  <si>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</si>
  <si>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</si>
  <si>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</si>
  <si>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</si>
  <si>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</si>
  <si>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</si>
  <si>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</si>
  <si>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</si>
  <si>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</si>
  <si>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</si>
  <si>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</si>
  <si>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</si>
  <si>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</si>
  <si>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</si>
  <si>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</si>
  <si>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</si>
  <si>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</si>
  <si>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</si>
  <si>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</si>
  <si>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</si>
  <si>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</si>
  <si>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</si>
  <si>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</si>
  <si>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</si>
  <si>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</si>
  <si>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</si>
  <si>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</si>
  <si>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</si>
  <si>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</si>
  <si>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</si>
  <si>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</si>
  <si>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</si>
  <si>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</si>
  <si>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</si>
  <si>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</si>
  <si>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</si>
  <si>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</si>
  <si>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</si>
  <si>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</si>
  <si>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</si>
  <si>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</si>
  <si>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</si>
  <si>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</si>
  <si>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</si>
  <si>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</si>
  <si>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</si>
  <si>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</si>
  <si>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</si>
  <si>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</si>
  <si>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</si>
  <si>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</si>
  <si>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</si>
  <si>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</si>
  <si>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</si>
  <si>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</si>
  <si>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</si>
  <si>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</si>
  <si>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</si>
  <si>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</si>
  <si>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</si>
  <si>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</si>
  <si>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</si>
  <si>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</si>
  <si>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</si>
  <si>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</si>
  <si>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</si>
  <si>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</si>
  <si>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</si>
  <si>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</si>
  <si>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</si>
  <si>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</si>
  <si>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</si>
  <si>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</si>
  <si>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</si>
  <si>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</si>
  <si>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</si>
  <si>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</si>
  <si>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</si>
  <si>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</si>
  <si>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</si>
  <si>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</si>
  <si>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</si>
  <si>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</si>
  <si>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</si>
  <si>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</si>
  <si>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</si>
  <si>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</si>
  <si>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</si>
  <si>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</si>
  <si>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</si>
  <si>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</si>
  <si>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</si>
  <si>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</si>
  <si>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</si>
  <si>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</si>
  <si>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</si>
  <si>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</si>
  <si>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</si>
  <si>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</si>
  <si>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</si>
  <si>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</si>
  <si>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</si>
  <si>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</si>
  <si>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</si>
  <si>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</si>
  <si>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</si>
  <si>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</si>
  <si>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</si>
  <si>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</si>
  <si>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</si>
  <si>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</si>
  <si>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</si>
  <si>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</si>
  <si>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</si>
  <si>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</si>
  <si>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</si>
  <si>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</si>
  <si>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</si>
  <si>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</si>
  <si>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</si>
  <si>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</si>
  <si>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</si>
  <si>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</si>
  <si>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</si>
  <si>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</si>
  <si>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</si>
  <si>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</si>
  <si>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</si>
  <si>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</si>
  <si>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</si>
  <si>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</si>
  <si>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</si>
  <si>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</si>
  <si>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</si>
  <si>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</si>
  <si>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</si>
  <si>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</si>
  <si>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</si>
  <si>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</si>
  <si>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</si>
  <si>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</si>
  <si>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</si>
  <si>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</si>
  <si>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</si>
  <si>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</si>
  <si>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</si>
  <si>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</si>
  <si>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</si>
  <si>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</si>
  <si>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</si>
  <si>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</si>
  <si>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</si>
  <si>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</si>
  <si>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</si>
  <si>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</si>
  <si>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</si>
  <si>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</si>
  <si>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</si>
  <si>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</si>
  <si>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</si>
  <si>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</si>
  <si>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</si>
  <si>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</si>
  <si>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</si>
  <si>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</si>
  <si>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</si>
  <si>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</si>
  <si>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</si>
  <si>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</si>
  <si>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</si>
  <si>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</si>
  <si>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</si>
  <si>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</si>
  <si>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</si>
  <si>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</si>
  <si>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</si>
  <si>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</si>
  <si>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</si>
  <si>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</si>
  <si>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</si>
  <si>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</si>
  <si>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</si>
  <si>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</si>
  <si>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</si>
  <si>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</si>
  <si>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</si>
  <si>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</si>
  <si>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</si>
  <si>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</si>
  <si>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</si>
  <si>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</si>
  <si>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</si>
  <si>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</si>
  <si>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</si>
  <si>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</si>
  <si>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</si>
  <si>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</si>
  <si>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</si>
  <si>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</si>
  <si>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</si>
  <si>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</si>
  <si>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</si>
  <si>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</si>
  <si>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</si>
  <si>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</si>
  <si>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</si>
  <si>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</si>
  <si>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</si>
  <si>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</si>
  <si>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</si>
  <si>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</si>
  <si>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</si>
  <si>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</si>
  <si>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</si>
  <si>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</si>
  <si>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</si>
  <si>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</si>
  <si>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</si>
  <si>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</si>
  <si>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</si>
  <si>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</si>
  <si>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</si>
  <si>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</si>
  <si>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</si>
  <si>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</si>
  <si>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</si>
  <si>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</si>
  <si>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</si>
  <si>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</si>
  <si>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</si>
  <si>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</si>
  <si>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</si>
  <si>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</si>
  <si>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</si>
  <si>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</si>
  <si>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</si>
  <si>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</si>
  <si>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</si>
  <si>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</si>
  <si>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</si>
  <si>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</si>
  <si>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</si>
  <si>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</si>
  <si>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</si>
  <si>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</si>
  <si>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</si>
  <si>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</si>
  <si>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</si>
  <si>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</si>
  <si>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</si>
  <si>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</si>
  <si>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</si>
  <si>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</si>
  <si>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</si>
  <si>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</si>
  <si>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</si>
  <si>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</si>
  <si>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</si>
  <si>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</si>
  <si>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</si>
  <si>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</si>
  <si>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</si>
  <si>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</si>
  <si>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</si>
  <si>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</si>
  <si>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</si>
  <si>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</si>
  <si>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</si>
  <si>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</si>
  <si>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</si>
  <si>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</si>
  <si>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</si>
  <si>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</si>
  <si>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</si>
  <si>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</si>
  <si>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</si>
  <si>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</si>
  <si>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</si>
  <si>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</si>
  <si>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</si>
  <si>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</si>
  <si>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</si>
  <si>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</si>
  <si>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</si>
  <si>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</si>
  <si>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</si>
  <si>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</si>
  <si>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</si>
  <si>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</si>
  <si>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</si>
  <si>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</si>
  <si>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</si>
  <si>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</si>
  <si>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</si>
  <si>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</si>
  <si>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</si>
  <si>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</si>
  <si>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</si>
  <si>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</si>
  <si>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</si>
  <si>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</si>
  <si>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</si>
  <si>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</si>
  <si>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</si>
  <si>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</si>
  <si>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</si>
  <si>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</si>
  <si>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</si>
  <si>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</si>
  <si>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</si>
  <si>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</si>
  <si>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</si>
  <si>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</si>
  <si>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</si>
  <si>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</si>
  <si>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</si>
  <si>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</si>
  <si>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</si>
  <si>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</si>
  <si>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</si>
  <si>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</si>
  <si>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</si>
  <si>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</si>
  <si>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</si>
  <si>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</si>
  <si>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</si>
  <si>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</si>
  <si>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</si>
  <si>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</si>
  <si>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</si>
  <si>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</si>
  <si>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</si>
  <si>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</si>
  <si>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</si>
  <si>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</si>
  <si>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</si>
  <si>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</si>
  <si>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</si>
  <si>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</si>
  <si>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</si>
  <si>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</si>
  <si>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</si>
  <si>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</si>
  <si>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</si>
  <si>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</si>
  <si>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</si>
  <si>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</si>
  <si>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</si>
  <si>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</si>
  <si>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</si>
  <si>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</si>
  <si>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</si>
  <si>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</si>
  <si>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</si>
  <si>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</si>
  <si>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</si>
  <si>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</si>
  <si>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</si>
  <si>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</si>
  <si>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</si>
  <si>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</si>
  <si>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</si>
  <si>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</si>
  <si>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</si>
  <si>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</si>
  <si>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</si>
  <si>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</si>
  <si>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</si>
  <si>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</si>
  <si>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</si>
  <si>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</si>
  <si>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</si>
  <si>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</si>
  <si>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</si>
  <si>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</si>
  <si>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</si>
  <si>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</si>
  <si>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</si>
  <si>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</si>
  <si>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</si>
  <si>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</si>
  <si>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</si>
  <si>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</si>
  <si>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</si>
  <si>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</si>
  <si>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</si>
  <si>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</si>
  <si>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</si>
  <si>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</si>
  <si>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</si>
  <si>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</si>
  <si>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</si>
  <si>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</si>
  <si>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</si>
  <si>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</si>
  <si>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</si>
  <si>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</si>
  <si>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</si>
  <si>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</si>
  <si>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</si>
  <si>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</si>
  <si>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</si>
  <si>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</si>
  <si>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</si>
  <si>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</si>
  <si>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</si>
  <si>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</si>
  <si>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</si>
  <si>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</si>
  <si>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</si>
  <si>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</si>
  <si>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</si>
  <si>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</si>
  <si>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</si>
  <si>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</si>
  <si>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</si>
  <si>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</si>
  <si>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</si>
  <si>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</si>
  <si>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</si>
  <si>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</si>
  <si>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</si>
  <si>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</si>
  <si>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</si>
  <si>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</si>
  <si>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</si>
  <si>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</si>
  <si>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</si>
  <si>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</si>
  <si>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</si>
  <si>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</si>
  <si>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</si>
  <si>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</si>
  <si>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</si>
  <si>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</si>
  <si>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</si>
  <si>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</si>
  <si>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</si>
  <si>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</si>
  <si>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</si>
  <si>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</si>
  <si>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</si>
  <si>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</si>
  <si>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</si>
  <si>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</si>
  <si>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</si>
  <si>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</si>
  <si>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</si>
  <si>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</si>
  <si>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</si>
  <si>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</si>
  <si>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</si>
  <si>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</si>
  <si>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</si>
  <si>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</si>
  <si>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</si>
  <si>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</si>
  <si>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</si>
  <si>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</si>
  <si>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</si>
  <si>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</si>
  <si>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</si>
  <si>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</si>
  <si>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</si>
  <si>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</si>
  <si>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</si>
  <si>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</si>
  <si>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</si>
  <si>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</si>
  <si>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</si>
  <si>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</si>
  <si>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</si>
  <si>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</si>
  <si>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</si>
  <si>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</si>
  <si>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</si>
  <si>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</si>
  <si>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</si>
  <si>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</si>
  <si>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</si>
  <si>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</si>
  <si>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</si>
  <si>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</si>
  <si>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</si>
  <si>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</si>
  <si>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</si>
  <si>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</si>
  <si>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</si>
  <si>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</si>
  <si>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</si>
  <si>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</si>
  <si>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</si>
  <si>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</si>
  <si>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</si>
  <si>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</si>
  <si>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</si>
  <si>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</si>
  <si>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</si>
  <si>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</si>
  <si>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</si>
  <si>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</si>
  <si>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</si>
  <si>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</si>
  <si>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</si>
  <si>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</si>
  <si>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</si>
  <si>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</si>
  <si>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</si>
  <si>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</si>
  <si>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</si>
  <si>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</si>
  <si>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</si>
  <si>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</si>
  <si>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</si>
  <si>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</si>
  <si>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</si>
  <si>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</si>
  <si>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</si>
  <si>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</si>
  <si>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</si>
  <si>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</si>
  <si>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</si>
  <si>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</si>
  <si>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</si>
  <si>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</si>
  <si>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</si>
  <si>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</si>
  <si>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</si>
  <si>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</si>
  <si>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</si>
  <si>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</si>
  <si>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</si>
  <si>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</si>
  <si>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</si>
  <si>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</si>
  <si>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</si>
  <si>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</si>
  <si>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</si>
  <si>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</si>
  <si>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</si>
  <si>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</si>
  <si>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</si>
  <si>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</si>
  <si>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</si>
  <si>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</si>
  <si>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</si>
  <si>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</si>
  <si>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</si>
  <si>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</si>
  <si>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</si>
  <si>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</si>
  <si>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</si>
  <si>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</si>
  <si>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</si>
  <si>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</si>
  <si>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</si>
  <si>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</si>
  <si>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</si>
  <si>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</si>
  <si>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</si>
  <si>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</si>
  <si>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</si>
  <si>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</si>
  <si>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</si>
  <si>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</si>
  <si>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</si>
  <si>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</si>
  <si>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</si>
  <si>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</si>
  <si>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</si>
  <si>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</si>
  <si>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</si>
  <si>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</si>
  <si>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</si>
  <si>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</si>
  <si>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</si>
  <si>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</si>
  <si>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</si>
  <si>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</si>
  <si>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</si>
  <si>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</si>
  <si>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</si>
  <si>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</si>
  <si>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</si>
  <si>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</si>
  <si>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</si>
  <si>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</si>
  <si>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</si>
  <si>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</si>
  <si>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</si>
  <si>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</si>
  <si>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</si>
  <si>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</si>
  <si>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</si>
  <si>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</si>
  <si>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</si>
  <si>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</si>
  <si>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</si>
  <si>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</si>
  <si>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</si>
  <si>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</si>
  <si>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</si>
  <si>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</si>
  <si>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</si>
  <si>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</si>
  <si>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</si>
  <si>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</si>
  <si>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</si>
  <si>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</si>
  <si>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</si>
  <si>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</si>
  <si>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</si>
  <si>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</si>
  <si>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</si>
  <si>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</si>
  <si>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</si>
  <si>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</si>
  <si>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</si>
  <si>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</si>
  <si>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</si>
  <si>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</si>
  <si>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</si>
  <si>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</si>
  <si>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</si>
  <si>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</si>
  <si>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</si>
  <si>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</si>
  <si>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</si>
  <si>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</si>
  <si>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</si>
  <si>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</si>
  <si>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</si>
  <si>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</si>
  <si>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</si>
  <si>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</si>
  <si>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</si>
  <si>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</si>
  <si>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</si>
  <si>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</si>
  <si>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</si>
  <si>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</si>
  <si>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</si>
  <si>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</si>
  <si>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</si>
  <si>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</si>
  <si>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</si>
  <si>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</si>
  <si>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</si>
  <si>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</si>
  <si>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</si>
  <si>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</si>
  <si>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</si>
  <si>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</si>
  <si>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</si>
  <si>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</si>
  <si>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</si>
  <si>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</si>
  <si>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</si>
  <si>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</si>
  <si>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</si>
  <si>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</si>
  <si>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</si>
  <si>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</si>
  <si>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</si>
  <si>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</si>
  <si>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</si>
  <si>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</si>
  <si>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</si>
  <si>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</si>
  <si>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</si>
  <si>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</si>
  <si>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</si>
  <si>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</si>
  <si>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</si>
  <si>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</si>
  <si>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</si>
  <si>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</si>
  <si>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</si>
  <si>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</si>
  <si>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</si>
  <si>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</si>
  <si>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</si>
  <si>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</si>
  <si>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</si>
  <si>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</si>
  <si>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</si>
  <si>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</si>
  <si>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</si>
  <si>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</si>
  <si>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</si>
  <si>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</si>
  <si>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</si>
  <si>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</si>
  <si>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</si>
  <si>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</si>
  <si>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</si>
  <si>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</si>
  <si>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</si>
  <si>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</si>
  <si>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</si>
  <si>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</si>
  <si>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</si>
  <si>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</si>
  <si>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</si>
  <si>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</si>
  <si>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</si>
  <si>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</si>
  <si>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</si>
  <si>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</si>
  <si>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</si>
  <si>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</si>
  <si>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</si>
  <si>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</si>
  <si>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</si>
  <si>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</si>
  <si>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</si>
  <si>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</si>
  <si>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</si>
  <si>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</si>
  <si>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</si>
  <si>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</si>
  <si>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</si>
  <si>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</si>
  <si>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</si>
  <si>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</si>
  <si>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</si>
  <si>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</si>
  <si>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</si>
  <si>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</si>
  <si>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</si>
  <si>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</si>
  <si>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</si>
  <si>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</si>
  <si>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</si>
  <si>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</si>
  <si>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</si>
  <si>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</si>
  <si>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</si>
  <si>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</si>
  <si>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</si>
  <si>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</si>
  <si>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</si>
  <si>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</si>
  <si>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</si>
  <si>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</si>
  <si>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</si>
  <si>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</si>
  <si>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</si>
  <si>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</si>
  <si>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</si>
  <si>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</si>
  <si>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</si>
  <si>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</si>
  <si>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</si>
  <si>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</si>
  <si>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</si>
  <si>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</si>
  <si>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</si>
  <si>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</si>
  <si>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</si>
  <si>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</si>
  <si>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</si>
  <si>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</si>
  <si>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</si>
  <si>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</si>
  <si>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</si>
  <si>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</si>
  <si>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</si>
  <si>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</si>
  <si>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</si>
  <si>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</si>
  <si>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</si>
  <si>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</si>
  <si>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</si>
  <si>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</si>
  <si>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</si>
  <si>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</si>
  <si>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</si>
  <si>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</si>
  <si>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</si>
  <si>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</si>
  <si>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</si>
  <si>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</si>
  <si>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</si>
  <si>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</si>
  <si>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</si>
  <si>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</si>
  <si>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</si>
  <si>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</si>
  <si>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</si>
  <si>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</si>
  <si>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</si>
  <si>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</si>
  <si>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</si>
  <si>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</si>
  <si>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</si>
  <si>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</si>
  <si>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</si>
  <si>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</si>
  <si>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</si>
  <si>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</si>
  <si>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</si>
  <si>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</si>
  <si>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</si>
  <si>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</si>
  <si>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</si>
  <si>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</si>
  <si>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</si>
  <si>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</si>
  <si>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</si>
  <si>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</si>
  <si>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</si>
  <si>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</si>
  <si>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</si>
  <si>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</si>
  <si>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</si>
  <si>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</si>
  <si>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</si>
  <si>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</si>
  <si>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</si>
  <si>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</si>
  <si>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</si>
  <si>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</si>
  <si>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</si>
  <si>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</si>
  <si>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</si>
  <si>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</si>
  <si>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</si>
  <si>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</si>
  <si>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</si>
  <si>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</si>
  <si>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</si>
  <si>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</si>
  <si>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</si>
  <si>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</si>
  <si>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</si>
  <si>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</si>
  <si>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</si>
  <si>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</si>
  <si>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</si>
  <si>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</si>
  <si>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</si>
  <si>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</si>
  <si>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</si>
  <si>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</si>
  <si>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</si>
  <si>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</si>
  <si>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</si>
  <si>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</si>
  <si>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</si>
  <si>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</si>
  <si>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</si>
  <si>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</si>
  <si>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</si>
  <si>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</si>
  <si>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</si>
  <si>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</si>
  <si>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</si>
  <si>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</si>
  <si>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</si>
  <si>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</si>
  <si>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</si>
  <si>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</si>
  <si>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</si>
  <si>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</si>
  <si>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</si>
  <si>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</si>
  <si>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</si>
  <si>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</si>
  <si>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</si>
  <si>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</si>
  <si>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</si>
  <si>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</si>
  <si>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</si>
  <si>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</si>
  <si>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</si>
  <si>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</si>
  <si>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</si>
  <si>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</si>
  <si>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</si>
  <si>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</si>
  <si>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</si>
  <si>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</si>
  <si>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</si>
  <si>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</si>
  <si>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</si>
  <si>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</si>
  <si>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</si>
  <si>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</si>
  <si>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</si>
  <si>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</si>
  <si>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</si>
  <si>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</si>
  <si>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</si>
  <si>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</si>
  <si>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</si>
  <si>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</si>
  <si>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</si>
  <si>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</si>
  <si>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</si>
  <si>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</si>
  <si>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</si>
  <si>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</si>
  <si>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</si>
  <si>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</si>
  <si>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</si>
  <si>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</si>
  <si>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</si>
  <si>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</si>
  <si>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</si>
  <si>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</si>
  <si>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</si>
  <si>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</si>
  <si>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</si>
  <si>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</si>
  <si>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</si>
  <si>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</si>
  <si>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</si>
  <si>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</si>
  <si>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</si>
  <si>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</si>
  <si>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</si>
  <si>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</si>
  <si>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</si>
  <si>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</si>
  <si>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</si>
  <si>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</si>
  <si>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</si>
  <si>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</si>
  <si>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</si>
  <si>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</si>
  <si>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</si>
  <si>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</si>
  <si>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</si>
  <si>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</si>
  <si>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</si>
  <si>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</si>
  <si>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</si>
  <si>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</si>
  <si>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</si>
  <si>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</si>
  <si>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</si>
  <si>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</si>
  <si>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</si>
  <si>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</si>
  <si>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</si>
  <si>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</si>
  <si>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</si>
  <si>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</si>
  <si>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</si>
  <si>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</si>
  <si>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</si>
  <si>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</si>
  <si>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</si>
  <si>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</si>
  <si>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</si>
  <si>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</si>
  <si>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</si>
  <si>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</si>
  <si>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</si>
  <si>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</si>
  <si>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</si>
  <si>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</si>
  <si>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</si>
  <si>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</si>
  <si>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</si>
  <si>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</si>
  <si>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</si>
  <si>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</si>
  <si>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</si>
  <si>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</si>
  <si>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</si>
  <si>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</si>
  <si>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</si>
  <si>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</si>
  <si>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</si>
  <si>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</si>
  <si>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</si>
  <si>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</si>
  <si>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</si>
  <si>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</si>
  <si>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</si>
  <si>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</si>
  <si>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</si>
  <si>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</si>
  <si>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</si>
  <si>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</si>
  <si>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</si>
  <si>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</si>
  <si>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</si>
  <si>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</si>
  <si>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</si>
  <si>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</si>
  <si>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</si>
  <si>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</si>
  <si>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</si>
  <si>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</si>
  <si>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</si>
  <si>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</si>
  <si>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</si>
  <si>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</si>
  <si>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</si>
  <si>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</si>
  <si>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</si>
  <si>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</si>
  <si>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</si>
  <si>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</si>
  <si>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</si>
  <si>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</si>
  <si>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</si>
  <si>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</si>
  <si>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</si>
  <si>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</si>
  <si>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</si>
  <si>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</si>
  <si>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</si>
  <si>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</si>
  <si>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</si>
  <si>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</si>
  <si>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</si>
  <si>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</si>
  <si>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</si>
  <si>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</si>
  <si>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</si>
  <si>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</si>
  <si>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</si>
  <si>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</si>
  <si>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</si>
  <si>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</si>
  <si>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</si>
  <si>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</si>
  <si>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</si>
  <si>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</si>
  <si>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</si>
  <si>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</si>
  <si>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</si>
  <si>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</si>
  <si>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</si>
  <si>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</si>
  <si>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</si>
  <si>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</si>
  <si>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</si>
  <si>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</si>
  <si>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</si>
  <si>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</si>
  <si>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</si>
  <si>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</si>
  <si>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</si>
  <si>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</si>
  <si>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</si>
  <si>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</si>
  <si>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</si>
  <si>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</si>
  <si>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</si>
  <si>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</si>
  <si>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</si>
  <si>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</si>
  <si>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</si>
  <si>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</si>
  <si>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</si>
  <si>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</si>
  <si>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</si>
  <si>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</si>
  <si>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</si>
  <si>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</si>
  <si>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</si>
  <si>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</si>
  <si>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</si>
  <si>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</si>
  <si>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</si>
  <si>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</si>
  <si>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</si>
  <si>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</si>
  <si>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</si>
  <si>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</si>
  <si>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</si>
  <si>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</si>
  <si>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</si>
  <si>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</si>
  <si>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</si>
  <si>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</si>
  <si>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</si>
  <si>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</si>
  <si>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</si>
  <si>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</si>
  <si>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</si>
  <si>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</si>
  <si>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</si>
  <si>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</si>
  <si>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</si>
  <si>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</si>
  <si>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</si>
  <si>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</si>
  <si>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</si>
  <si>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</si>
  <si>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</si>
  <si>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</si>
  <si>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</si>
  <si>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</si>
  <si>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</si>
  <si>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</si>
  <si>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</si>
  <si>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</si>
  <si>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</si>
  <si>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</si>
  <si>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</si>
  <si>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</si>
  <si>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</si>
  <si>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</si>
  <si>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</si>
  <si>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</si>
  <si>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</si>
  <si>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</si>
  <si>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</si>
  <si>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</si>
  <si>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</si>
  <si>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</si>
  <si>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</si>
  <si>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</si>
  <si>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</si>
  <si>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</si>
  <si>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</si>
  <si>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</si>
  <si>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</si>
  <si>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</si>
  <si>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</si>
  <si>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</si>
  <si>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</si>
  <si>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</si>
  <si>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</si>
  <si>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</si>
  <si>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</si>
  <si>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</si>
  <si>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</si>
  <si>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</si>
  <si>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</si>
  <si>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</si>
  <si>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</si>
  <si>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</si>
  <si>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</si>
  <si>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</si>
  <si>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</si>
  <si>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</si>
  <si>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</si>
  <si>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</si>
  <si>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</si>
  <si>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</si>
  <si>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</si>
  <si>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</si>
  <si>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</si>
  <si>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</si>
  <si>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</si>
  <si>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</si>
  <si>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</si>
  <si>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</si>
  <si>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</si>
  <si>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</si>
  <si>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</si>
  <si>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</si>
  <si>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</si>
  <si>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</si>
  <si>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</si>
  <si>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</si>
  <si>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</si>
  <si>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</si>
  <si>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</si>
  <si>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</si>
  <si>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</si>
  <si>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</si>
  <si>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</si>
  <si>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</si>
  <si>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</si>
  <si>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</si>
  <si>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</si>
  <si>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</si>
  <si>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</si>
  <si>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</si>
  <si>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</si>
  <si>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</si>
  <si>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</si>
  <si>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</si>
  <si>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</si>
  <si>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</si>
  <si>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</si>
  <si>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</si>
  <si>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</si>
  <si>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</si>
  <si>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</si>
  <si>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</si>
  <si>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</si>
  <si>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</si>
  <si>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</si>
  <si>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</si>
  <si>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</si>
  <si>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</si>
  <si>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</si>
  <si>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</si>
  <si>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</si>
  <si>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</si>
  <si>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</si>
  <si>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</si>
  <si>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</si>
  <si>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</si>
  <si>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</si>
  <si>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</si>
  <si>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</si>
  <si>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</si>
  <si>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</si>
  <si>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</si>
  <si>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</si>
  <si>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</si>
  <si>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</si>
  <si>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</si>
  <si>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</si>
  <si>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</si>
  <si>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</si>
  <si>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</si>
  <si>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</si>
  <si>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</si>
  <si>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</si>
  <si>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</si>
  <si>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</si>
  <si>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</si>
  <si>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</si>
  <si>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</si>
  <si>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</si>
  <si>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</si>
  <si>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</si>
  <si>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</si>
  <si>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</si>
  <si>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</si>
  <si>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</si>
  <si>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</si>
  <si>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</si>
  <si>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</si>
  <si>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</si>
  <si>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</si>
  <si>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</si>
  <si>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</si>
  <si>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</si>
  <si>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</si>
  <si>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</si>
  <si>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</si>
  <si>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</si>
  <si>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</si>
  <si>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</si>
  <si>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</si>
  <si>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</si>
  <si>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</si>
  <si>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</si>
  <si>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</si>
  <si>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</si>
  <si>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</si>
  <si>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</si>
  <si>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</si>
  <si>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</si>
  <si>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</si>
  <si>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</si>
  <si>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</si>
  <si>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</si>
  <si>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</si>
  <si>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</si>
  <si>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</si>
  <si>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</si>
  <si>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</si>
  <si>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</si>
  <si>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</si>
  <si>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</si>
  <si>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</si>
  <si>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</si>
  <si>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</si>
  <si>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</si>
  <si>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</si>
  <si>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</si>
  <si>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</si>
  <si>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</si>
  <si>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</si>
  <si>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</si>
  <si>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</si>
  <si>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</si>
  <si>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</si>
  <si>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</si>
  <si>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</si>
  <si>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</si>
  <si>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</si>
  <si>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</si>
  <si>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</si>
  <si>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</si>
  <si>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</si>
  <si>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</si>
  <si>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</si>
  <si>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</si>
  <si>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</si>
  <si>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</si>
  <si>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</si>
  <si>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</si>
  <si>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</si>
  <si>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</si>
  <si>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</si>
  <si>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</si>
  <si>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</si>
  <si>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</si>
  <si>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</si>
  <si>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</si>
  <si>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</si>
  <si>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</si>
  <si>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</si>
  <si>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</si>
  <si>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</si>
  <si>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</si>
  <si>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</si>
  <si>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</si>
  <si>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</si>
  <si>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</si>
  <si>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</si>
  <si>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</si>
  <si>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</si>
  <si>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</si>
  <si>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</si>
  <si>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</si>
  <si>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</si>
  <si>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</si>
  <si>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</si>
  <si>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</si>
  <si>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</si>
  <si>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</si>
  <si>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</si>
  <si>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</si>
  <si>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</si>
  <si>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</si>
  <si>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</si>
  <si>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</si>
  <si>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</si>
  <si>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</si>
  <si>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</si>
  <si>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</si>
  <si>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</si>
  <si>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</si>
  <si>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</si>
  <si>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</si>
  <si>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</si>
  <si>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</si>
  <si>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</si>
  <si>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</si>
  <si>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</si>
  <si>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</si>
  <si>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</si>
  <si>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</si>
  <si>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</si>
  <si>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</si>
  <si>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</si>
  <si>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</si>
  <si>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</si>
  <si>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</si>
  <si>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</si>
  <si>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</si>
  <si>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</si>
  <si>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</si>
  <si>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</si>
  <si>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</si>
  <si>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</si>
  <si>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</si>
  <si>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</si>
  <si>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</si>
  <si>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</si>
  <si>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</si>
  <si>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</si>
  <si>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</si>
  <si>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</si>
  <si>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</si>
  <si>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</si>
  <si>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</si>
  <si>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</si>
  <si>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</si>
  <si>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</si>
  <si>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</si>
  <si>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</si>
  <si>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</si>
  <si>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</si>
  <si>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</si>
  <si>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</si>
  <si>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</si>
  <si>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</si>
  <si>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</si>
  <si>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</si>
  <si>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</si>
  <si>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</si>
  <si>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</si>
  <si>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</si>
  <si>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</si>
  <si>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</si>
  <si>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</si>
  <si>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</si>
  <si>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</si>
  <si>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</si>
  <si>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</si>
  <si>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</si>
  <si>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</si>
  <si>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</si>
  <si>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</si>
  <si>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</si>
  <si>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</si>
  <si>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</si>
  <si>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</si>
  <si>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</si>
  <si>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</si>
  <si>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</si>
  <si>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</si>
  <si>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</si>
  <si>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</si>
  <si>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</si>
  <si>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</si>
  <si>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</si>
  <si>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</si>
  <si>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</si>
  <si>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</si>
  <si>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</si>
  <si>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</si>
  <si>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</si>
  <si>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</si>
  <si>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</si>
  <si>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</si>
  <si>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</si>
  <si>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</si>
  <si>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</si>
  <si>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</si>
  <si>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</si>
  <si>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</si>
  <si>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</si>
  <si>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</si>
  <si>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</si>
  <si>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</si>
  <si>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</si>
  <si>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</si>
  <si>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</si>
  <si>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</si>
  <si>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</si>
  <si>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</si>
  <si>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</si>
  <si>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</si>
  <si>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</si>
  <si>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</si>
  <si>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</si>
  <si>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</si>
  <si>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</si>
  <si>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</si>
  <si>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</si>
  <si>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</si>
  <si>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</si>
  <si>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</si>
  <si>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</si>
  <si>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</si>
  <si>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</si>
  <si>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</si>
  <si>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</si>
  <si>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</si>
  <si>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</si>
  <si>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</si>
  <si>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</si>
  <si>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</si>
  <si>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</si>
  <si>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</si>
  <si>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</si>
  <si>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</si>
  <si>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</si>
  <si>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</si>
  <si>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</si>
  <si>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</si>
  <si>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</si>
  <si>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</si>
  <si>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</si>
  <si>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</si>
  <si>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</si>
  <si>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</si>
  <si>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</si>
  <si>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</si>
  <si>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</si>
  <si>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</si>
  <si>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</si>
  <si>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</si>
  <si>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</si>
  <si>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</si>
  <si>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</si>
  <si>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</si>
  <si>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</si>
  <si>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</si>
  <si>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</si>
  <si>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</si>
  <si>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</si>
  <si>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</si>
  <si>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</si>
  <si>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</si>
  <si>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</si>
  <si>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</si>
  <si>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</si>
  <si>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</si>
  <si>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</si>
  <si>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</si>
  <si>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</si>
  <si>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</si>
  <si>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</si>
  <si>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</si>
  <si>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</si>
  <si>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</si>
  <si>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</si>
  <si>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</si>
  <si>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</si>
  <si>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</si>
  <si>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</si>
  <si>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</si>
  <si>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</si>
  <si>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</si>
  <si>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</si>
  <si>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</si>
  <si>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</si>
  <si>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</si>
  <si>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</si>
  <si>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</si>
  <si>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</si>
  <si>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</si>
  <si>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</si>
  <si>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</si>
  <si>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</si>
  <si>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</si>
  <si>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</si>
  <si>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</si>
  <si>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</si>
  <si>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</si>
  <si>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</si>
  <si>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</si>
  <si>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</si>
  <si>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</si>
  <si>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</si>
  <si>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</si>
  <si>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</si>
  <si>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</si>
  <si>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</si>
  <si>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</si>
  <si>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</si>
  <si>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</si>
  <si>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</si>
  <si>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</si>
  <si>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</si>
  <si>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</si>
  <si>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</si>
  <si>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</si>
  <si>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</si>
  <si>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</si>
  <si>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</si>
  <si>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</si>
  <si>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</si>
  <si>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</si>
  <si>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</si>
  <si>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</si>
  <si>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</si>
  <si>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</si>
  <si>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</si>
  <si>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</si>
  <si>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</si>
  <si>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</si>
  <si>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</si>
  <si>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</si>
  <si>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</si>
  <si>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</si>
  <si>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</si>
  <si>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</si>
  <si>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</si>
  <si>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</si>
  <si>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</si>
  <si>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</si>
  <si>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</si>
  <si>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</si>
  <si>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</si>
  <si>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</si>
  <si>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</si>
  <si>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</si>
  <si>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</si>
  <si>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</si>
  <si>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</si>
  <si>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</si>
  <si>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</si>
  <si>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</si>
  <si>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</si>
  <si>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</si>
  <si>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</si>
  <si>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</si>
  <si>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</si>
  <si>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</si>
  <si>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</si>
  <si>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</si>
  <si>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</si>
  <si>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</si>
  <si>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</si>
  <si>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</si>
  <si>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</si>
  <si>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</si>
  <si>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</si>
  <si>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</si>
  <si>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</si>
  <si>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</si>
  <si>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</si>
  <si>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</si>
  <si>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</si>
  <si>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</si>
  <si>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</si>
  <si>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</si>
  <si>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</si>
  <si>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</si>
  <si>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</si>
  <si>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</si>
  <si>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</si>
  <si>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</si>
  <si>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</si>
  <si>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</si>
  <si>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</si>
  <si>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</si>
  <si>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</si>
  <si>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</si>
  <si>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</si>
  <si>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</si>
  <si>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</si>
  <si>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</si>
  <si>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</si>
  <si>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</si>
  <si>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</si>
  <si>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</si>
  <si>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</si>
  <si>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</si>
  <si>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</si>
  <si>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</si>
  <si>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</si>
  <si>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</si>
  <si>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</si>
  <si>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</si>
  <si>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</si>
  <si>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</si>
  <si>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</si>
  <si>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</si>
  <si>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</si>
  <si>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</si>
  <si>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</si>
  <si>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</si>
  <si>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</si>
  <si>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</si>
  <si>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</si>
  <si>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</si>
  <si>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</si>
  <si>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</si>
  <si>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</si>
  <si>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</si>
  <si>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</si>
  <si>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</si>
  <si>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</si>
  <si>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</si>
  <si>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</si>
  <si>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</si>
  <si>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</si>
  <si>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</si>
  <si>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</si>
  <si>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</si>
  <si>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</si>
  <si>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</si>
  <si>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</si>
  <si>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</si>
  <si>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</si>
  <si>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</si>
  <si>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</si>
  <si>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</si>
  <si>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</si>
  <si>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</si>
  <si>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</si>
  <si>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</si>
  <si>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</si>
  <si>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</si>
  <si>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</si>
  <si>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</si>
  <si>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</si>
  <si>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</si>
  <si>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</si>
  <si>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</si>
  <si>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</si>
  <si>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</si>
  <si>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</si>
  <si>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</si>
  <si>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</si>
  <si>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</si>
  <si>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</si>
  <si>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</si>
  <si>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</si>
  <si>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</si>
  <si>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</si>
  <si>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</si>
  <si>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</si>
  <si>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</si>
  <si>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</si>
  <si>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</si>
  <si>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</si>
  <si>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</si>
  <si>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</si>
  <si>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</si>
  <si>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</si>
  <si>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</si>
  <si>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</si>
  <si>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</si>
  <si>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</si>
  <si>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</si>
  <si>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</si>
  <si>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</si>
  <si>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</si>
  <si>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</si>
  <si>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</si>
  <si>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</si>
  <si>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</si>
  <si>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</si>
  <si>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</si>
  <si>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</si>
  <si>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</si>
  <si>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</si>
  <si>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</si>
  <si>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</si>
  <si>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</si>
  <si>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</si>
  <si>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</si>
  <si>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</si>
  <si>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</si>
  <si>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</si>
  <si>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</si>
  <si>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</si>
  <si>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</si>
  <si>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</si>
  <si>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</si>
  <si>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</si>
  <si>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</si>
  <si>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</si>
  <si>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</si>
  <si>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</si>
  <si>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</si>
  <si>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</si>
  <si>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</si>
  <si>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</si>
  <si>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</si>
  <si>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</si>
  <si>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</si>
  <si>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</si>
  <si>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</si>
  <si>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</si>
  <si>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</si>
  <si>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</si>
  <si>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</si>
  <si>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</si>
  <si>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</si>
  <si>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</si>
  <si>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</si>
  <si>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</si>
  <si>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</si>
  <si>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</si>
  <si>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</si>
  <si>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</si>
  <si>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</si>
  <si>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</si>
  <si>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</si>
  <si>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</si>
  <si>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</si>
  <si>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</si>
  <si>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</si>
  <si>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</si>
  <si>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</si>
  <si>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</si>
  <si>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</si>
  <si>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</si>
  <si>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</si>
  <si>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</si>
  <si>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</si>
  <si>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</si>
  <si>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</si>
  <si>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</si>
  <si>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</si>
  <si>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</si>
  <si>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</si>
  <si>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</si>
  <si>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</si>
  <si>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</si>
  <si>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</si>
  <si>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</si>
  <si>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</si>
  <si>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</si>
  <si>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</si>
  <si>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</si>
  <si>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</si>
  <si>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</si>
  <si>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</si>
  <si>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</si>
  <si>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</si>
  <si>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</si>
  <si>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</si>
  <si>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</si>
  <si>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</si>
  <si>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</si>
  <si>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</si>
  <si>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</si>
  <si>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</si>
  <si>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</si>
  <si>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</si>
  <si>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</si>
  <si>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</si>
  <si>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</si>
  <si>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</si>
  <si>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</si>
  <si>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</si>
  <si>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</si>
  <si>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</si>
  <si>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</si>
  <si>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</si>
  <si>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</si>
  <si>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</si>
  <si>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</si>
  <si>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</si>
  <si>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</si>
  <si>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</si>
  <si>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</si>
  <si>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</si>
  <si>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</si>
  <si>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</si>
  <si>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</si>
  <si>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</si>
  <si>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</si>
  <si>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</si>
  <si>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</si>
  <si>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</si>
  <si>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</si>
  <si>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</si>
  <si>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</si>
  <si>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</si>
  <si>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</si>
  <si>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</si>
  <si>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</si>
  <si>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</si>
  <si>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</si>
  <si>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</si>
  <si>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</si>
  <si>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</si>
  <si>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</si>
  <si>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</si>
  <si>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</si>
  <si>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</si>
  <si>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</si>
  <si>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</si>
  <si>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</si>
  <si>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</si>
  <si>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</si>
  <si>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</si>
  <si>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</si>
  <si>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</si>
  <si>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</si>
  <si>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</si>
  <si>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</si>
  <si>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</si>
  <si>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</si>
  <si>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</si>
  <si>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</si>
  <si>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</si>
  <si>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</si>
  <si>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</si>
  <si>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</si>
  <si>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</si>
  <si>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</si>
  <si>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</si>
  <si>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</si>
  <si>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</si>
  <si>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</si>
  <si>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</si>
  <si>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</si>
  <si>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</si>
  <si>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</si>
  <si>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</si>
  <si>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</si>
  <si>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</si>
  <si>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</si>
  <si>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</si>
  <si>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</si>
  <si>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</si>
  <si>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</si>
  <si>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</si>
  <si>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</si>
  <si>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</si>
  <si>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</si>
  <si>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</si>
  <si>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</si>
  <si>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</si>
  <si>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</si>
  <si>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</si>
  <si>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</si>
  <si>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</si>
  <si>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</si>
  <si>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</si>
  <si>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</si>
  <si>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</si>
  <si>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</si>
  <si>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</si>
  <si>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</si>
  <si>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</si>
  <si>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</si>
  <si>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</si>
  <si>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</si>
  <si>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</si>
  <si>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</si>
  <si>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</si>
  <si>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</si>
  <si>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</si>
  <si>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</si>
  <si>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</si>
  <si>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</si>
  <si>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</si>
  <si>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</si>
  <si>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</si>
  <si>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</si>
  <si>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</si>
  <si>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</si>
  <si>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</si>
  <si>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</si>
  <si>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</si>
  <si>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</si>
  <si>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</si>
  <si>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</si>
  <si>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</si>
  <si>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</si>
  <si>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</si>
  <si>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</si>
  <si>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</si>
  <si>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</si>
  <si>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</si>
  <si>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</si>
  <si>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</si>
  <si>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</si>
  <si>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</si>
  <si>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</si>
  <si>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</si>
  <si>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</si>
  <si>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</si>
  <si>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</si>
  <si>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</si>
  <si>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</si>
  <si>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</si>
  <si>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</si>
  <si>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</si>
  <si>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</si>
  <si>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</si>
  <si>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</si>
  <si>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</si>
  <si>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</si>
  <si>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</si>
  <si>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</si>
  <si>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</si>
  <si>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</si>
  <si>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</si>
  <si>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</si>
  <si>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</si>
  <si>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</si>
  <si>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</si>
  <si>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</si>
  <si>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</si>
  <si>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</si>
  <si>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</si>
  <si>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</si>
  <si>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</si>
  <si>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</si>
  <si>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</si>
  <si>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</si>
  <si>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</si>
  <si>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</si>
  <si>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</si>
  <si>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</si>
  <si>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</si>
  <si>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</si>
  <si>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</si>
  <si>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</si>
  <si>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</si>
  <si>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</si>
  <si>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</si>
  <si>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</si>
  <si>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</si>
  <si>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</si>
  <si>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</si>
  <si>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</si>
  <si>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</si>
  <si>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</si>
  <si>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</si>
  <si>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</si>
  <si>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</si>
  <si>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</si>
  <si>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</si>
  <si>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</si>
  <si>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</si>
  <si>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</si>
  <si>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</si>
  <si>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</si>
  <si>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</si>
  <si>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</si>
  <si>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</si>
  <si>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</si>
  <si>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</si>
  <si>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</si>
  <si>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</si>
  <si>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</si>
  <si>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</si>
  <si>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</si>
  <si>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</si>
  <si>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</si>
  <si>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</si>
  <si>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</si>
  <si>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</si>
  <si>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</si>
  <si>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</si>
  <si>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</si>
  <si>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</si>
  <si>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</si>
  <si>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</si>
  <si>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</si>
  <si>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</si>
  <si>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</si>
  <si>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</si>
  <si>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</si>
  <si>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</si>
  <si>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</si>
  <si>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</si>
  <si>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</si>
  <si>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</si>
  <si>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</si>
  <si>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</si>
  <si>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</si>
  <si>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</si>
  <si>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</si>
  <si>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</si>
  <si>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</si>
  <si>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</si>
  <si>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</si>
  <si>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</si>
  <si>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</si>
  <si>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</si>
  <si>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</si>
  <si>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</si>
  <si>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</si>
  <si>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</si>
  <si>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</si>
  <si>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</si>
  <si>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</si>
  <si>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</si>
  <si>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</si>
  <si>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</si>
  <si>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</si>
  <si>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</si>
  <si>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</si>
  <si>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</si>
  <si>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</si>
  <si>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</si>
  <si>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</si>
  <si>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</si>
  <si>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</si>
  <si>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</si>
  <si>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</si>
  <si>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</si>
  <si>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</si>
  <si>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</si>
  <si>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</si>
  <si>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</si>
  <si>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</si>
  <si>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</si>
  <si>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</si>
  <si>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</si>
  <si>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</si>
  <si>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</si>
  <si>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</si>
  <si>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</si>
  <si>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</si>
  <si>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</si>
  <si>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</si>
  <si>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</si>
  <si>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</si>
  <si>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</si>
  <si>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</si>
  <si>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</si>
  <si>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</si>
  <si>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</si>
  <si>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</si>
  <si>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</si>
  <si>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</si>
  <si>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</si>
  <si>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</si>
  <si>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</si>
  <si>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</si>
  <si>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</si>
  <si>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</si>
  <si>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</si>
  <si>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</si>
  <si>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</si>
  <si>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</si>
  <si>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</si>
  <si>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</si>
  <si>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</si>
  <si>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</si>
  <si>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</si>
  <si>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</si>
  <si>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</si>
  <si>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</si>
  <si>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</si>
  <si>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</si>
  <si>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</si>
  <si>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</si>
  <si>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</si>
  <si>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</si>
  <si>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</si>
  <si>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</si>
  <si>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</si>
  <si>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</si>
  <si>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</si>
  <si>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</si>
  <si>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</si>
  <si>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</si>
  <si>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</si>
  <si>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</si>
  <si>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</si>
  <si>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</si>
  <si>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</si>
  <si>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</si>
  <si>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</si>
  <si>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</si>
  <si>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</si>
  <si>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</si>
  <si>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</si>
  <si>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</si>
  <si>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</si>
  <si>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</si>
  <si>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</si>
  <si>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</si>
  <si>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</si>
  <si>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</si>
  <si>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</si>
  <si>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</si>
  <si>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</si>
  <si>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</si>
  <si>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</si>
  <si>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</si>
  <si>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</si>
  <si>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</si>
  <si>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</si>
  <si>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</si>
  <si>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</si>
  <si>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</si>
  <si>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</si>
  <si>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</si>
  <si>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</si>
  <si>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</si>
  <si>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</si>
  <si>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</si>
  <si>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</si>
  <si>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</si>
  <si>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</si>
  <si>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</si>
  <si>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</si>
  <si>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</si>
  <si>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</si>
  <si>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</si>
  <si>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</si>
  <si>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</si>
  <si>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</si>
  <si>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</si>
  <si>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</si>
  <si>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</si>
  <si>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</si>
  <si>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</si>
  <si>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</si>
  <si>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</si>
  <si>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</si>
  <si>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</si>
  <si>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</si>
  <si>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</si>
  <si>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</si>
  <si>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</si>
  <si>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</si>
  <si>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</si>
  <si>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</si>
  <si>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</si>
  <si>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</si>
  <si>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</si>
  <si>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</si>
  <si>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</si>
  <si>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</si>
  <si>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</si>
  <si>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</si>
  <si>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</si>
  <si>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</si>
  <si>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</si>
  <si>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</si>
  <si>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</si>
  <si>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</si>
  <si>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</si>
  <si>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</si>
  <si>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</si>
  <si>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</si>
  <si>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</si>
  <si>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</si>
  <si>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</si>
  <si>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</si>
  <si>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</si>
  <si>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</si>
  <si>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</si>
  <si>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</si>
  <si>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</si>
  <si>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</si>
  <si>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</si>
  <si>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</si>
  <si>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</si>
  <si>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</si>
  <si>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</si>
  <si>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</si>
  <si>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</si>
  <si>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</si>
  <si>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</si>
  <si>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</si>
  <si>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</si>
  <si>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</si>
  <si>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</si>
  <si>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</si>
  <si>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</si>
  <si>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</si>
  <si>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</si>
  <si>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</si>
  <si>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</si>
  <si>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</si>
  <si>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</si>
  <si>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</si>
  <si>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</si>
  <si>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</si>
  <si>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</si>
  <si>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</si>
  <si>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</si>
  <si>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</si>
  <si>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</si>
  <si>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</si>
  <si>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</si>
  <si>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</si>
  <si>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</si>
  <si>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</si>
  <si>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</si>
  <si>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</si>
  <si>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</si>
  <si>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</si>
  <si>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</si>
  <si>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</si>
  <si>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</si>
  <si>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</si>
  <si>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</si>
  <si>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</si>
  <si>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</si>
  <si>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</si>
  <si>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</si>
  <si>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</si>
  <si>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</si>
  <si>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</si>
  <si>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</si>
  <si>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</si>
  <si>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</si>
  <si>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</si>
  <si>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</si>
  <si>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</si>
  <si>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</si>
  <si>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</si>
  <si>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</si>
  <si>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</si>
  <si>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</si>
  <si>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</si>
  <si>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</si>
  <si>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</si>
  <si>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</si>
  <si>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</si>
  <si>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</si>
  <si>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</si>
  <si>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</si>
  <si>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</si>
  <si>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</si>
  <si>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</si>
  <si>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</si>
  <si>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</si>
  <si>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</si>
  <si>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</si>
  <si>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</si>
  <si>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</si>
  <si>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</si>
  <si>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</si>
  <si>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</si>
  <si>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</si>
  <si>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</si>
  <si>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</si>
  <si>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</si>
  <si>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</si>
  <si>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</si>
  <si>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</si>
  <si>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</si>
  <si>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</si>
  <si>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</si>
  <si>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</si>
  <si>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</si>
  <si>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</si>
  <si>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</si>
  <si>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</si>
  <si>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</si>
  <si>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</si>
  <si>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</si>
  <si>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</si>
  <si>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</si>
  <si>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</si>
  <si>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</si>
  <si>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</si>
  <si>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</si>
  <si>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</si>
  <si>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</si>
  <si>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</si>
  <si>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</si>
  <si>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</si>
  <si>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</si>
  <si>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</si>
  <si>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</si>
  <si>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</si>
  <si>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</si>
  <si>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</si>
  <si>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</si>
  <si>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</si>
  <si>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</si>
  <si>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</si>
  <si>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</si>
  <si>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</si>
  <si>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</si>
  <si>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</si>
  <si>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</si>
  <si>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</si>
  <si>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</si>
  <si>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</si>
  <si>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</si>
  <si>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</si>
  <si>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</si>
  <si>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</si>
  <si>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</si>
  <si>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</si>
  <si>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</si>
  <si>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</si>
  <si>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</si>
  <si>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</si>
  <si>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</si>
  <si>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</si>
  <si>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</si>
  <si>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</si>
  <si>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</si>
  <si>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</si>
  <si>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</si>
  <si>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</si>
  <si>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</si>
  <si>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</si>
  <si>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</si>
  <si>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</si>
  <si>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</si>
  <si>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</si>
  <si>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</si>
  <si>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</si>
  <si>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</si>
  <si>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</si>
  <si>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</si>
  <si>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</si>
  <si>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</si>
  <si>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</si>
  <si>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</si>
  <si>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</si>
  <si>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</si>
  <si>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</si>
  <si>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</si>
  <si>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</si>
  <si>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</si>
  <si>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</si>
  <si>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</si>
  <si>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</si>
  <si>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</si>
  <si>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</si>
  <si>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</si>
  <si>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</si>
  <si>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</si>
  <si>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</si>
  <si>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</si>
  <si>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</si>
  <si>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</si>
  <si>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</si>
  <si>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</si>
  <si>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</si>
  <si>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</si>
  <si>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</si>
  <si>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</si>
  <si>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</si>
  <si>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</si>
  <si>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</si>
  <si>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</si>
  <si>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</si>
  <si>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</si>
  <si>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</si>
  <si>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</si>
  <si>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</si>
  <si>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</si>
  <si>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</si>
  <si>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</si>
  <si>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</si>
  <si>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</si>
  <si>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</si>
  <si>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</si>
  <si>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</si>
  <si>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</si>
  <si>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</si>
  <si>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</si>
  <si>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</si>
  <si>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</si>
  <si>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</si>
  <si>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</si>
  <si>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</si>
  <si>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</si>
  <si>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</si>
  <si>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</si>
  <si>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</si>
  <si>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</si>
  <si>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</si>
  <si>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</si>
  <si>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</si>
  <si>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</si>
  <si>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</si>
  <si>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</si>
  <si>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</si>
  <si>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</si>
  <si>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</si>
  <si>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</si>
  <si>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</si>
  <si>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</si>
  <si>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</si>
  <si>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</si>
  <si>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</si>
  <si>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</si>
  <si>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</si>
  <si>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</si>
  <si>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</si>
  <si>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</si>
  <si>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</si>
  <si>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</si>
  <si>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</si>
  <si>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</si>
  <si>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</si>
  <si>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</si>
  <si>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</si>
  <si>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</si>
  <si>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</si>
  <si>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</si>
  <si>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</si>
  <si>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</si>
  <si>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</si>
  <si>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</si>
  <si>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</si>
  <si>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</si>
  <si>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</si>
  <si>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</si>
  <si>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</si>
  <si>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</si>
  <si>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</si>
  <si>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</si>
  <si>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</si>
  <si>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</si>
  <si>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</si>
  <si>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</si>
  <si>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</si>
  <si>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</si>
  <si>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</si>
  <si>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</si>
  <si>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</si>
  <si>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</si>
  <si>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</si>
  <si>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</si>
  <si>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</si>
  <si>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</si>
  <si>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</si>
  <si>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</si>
  <si>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</si>
  <si>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</si>
  <si>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</si>
  <si>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</si>
  <si>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</si>
  <si>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</si>
  <si>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</si>
  <si>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</si>
  <si>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</si>
  <si>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</si>
  <si>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</si>
  <si>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</si>
  <si>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</si>
  <si>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</si>
  <si>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</si>
  <si>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</si>
  <si>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</si>
  <si>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</si>
  <si>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</si>
  <si>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</si>
  <si>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</si>
  <si>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</si>
  <si>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</si>
  <si>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</si>
  <si>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</si>
  <si>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</si>
  <si>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</si>
  <si>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</si>
  <si>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</si>
  <si>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</si>
  <si>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</si>
  <si>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</si>
  <si>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</si>
  <si>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</si>
  <si>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</si>
  <si>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</si>
  <si>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</si>
  <si>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</si>
  <si>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</si>
  <si>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</si>
  <si>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</si>
  <si>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</si>
  <si>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</si>
  <si>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</si>
  <si>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</si>
  <si>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</si>
  <si>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</si>
  <si>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</si>
  <si>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</si>
  <si>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</si>
  <si>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</si>
  <si>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</si>
  <si>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</si>
  <si>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</si>
  <si>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</si>
  <si>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</si>
  <si>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</si>
  <si>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</si>
  <si>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</si>
  <si>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</si>
  <si>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</si>
  <si>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</si>
  <si>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</si>
  <si>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</si>
  <si>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</si>
  <si>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</si>
  <si>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</si>
  <si>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</si>
  <si>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</si>
  <si>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</si>
  <si>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</si>
  <si>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</si>
  <si>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</si>
  <si>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</si>
  <si>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</si>
  <si>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</si>
  <si>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</si>
  <si>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</si>
  <si>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</si>
  <si>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</si>
  <si>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</si>
  <si>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</si>
  <si>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</si>
  <si>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</si>
  <si>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</si>
  <si>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</si>
  <si>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</si>
  <si>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</si>
  <si>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</si>
  <si>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</si>
  <si>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</si>
  <si>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</si>
  <si>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</si>
  <si>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</si>
  <si>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</si>
  <si>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</si>
  <si>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</si>
  <si>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</si>
  <si>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</si>
  <si>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</si>
  <si>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</si>
  <si>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</si>
  <si>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</si>
  <si>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</si>
  <si>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</si>
  <si>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</si>
  <si>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</si>
  <si>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</si>
  <si>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</si>
  <si>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</si>
  <si>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</si>
  <si>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</si>
  <si>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</si>
  <si>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</si>
  <si>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</si>
  <si>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</si>
  <si>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</si>
  <si>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</si>
  <si>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</si>
  <si>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</si>
  <si>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</si>
  <si>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</si>
  <si>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</si>
  <si>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</si>
  <si>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</si>
  <si>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</si>
  <si>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</si>
  <si>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</si>
  <si>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</si>
  <si>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</si>
  <si>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</si>
  <si>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</si>
  <si>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</si>
  <si>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</si>
  <si>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</si>
  <si>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</si>
  <si>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</si>
  <si>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</si>
  <si>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</si>
  <si>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</si>
  <si>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</si>
  <si>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</si>
  <si>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</si>
  <si>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</si>
  <si>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</si>
  <si>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</si>
  <si>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</si>
  <si>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</si>
  <si>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</si>
  <si>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</si>
  <si>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</si>
  <si>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</si>
  <si>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</si>
  <si>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</si>
  <si>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</si>
  <si>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</si>
  <si>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</si>
  <si>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</si>
  <si>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</si>
  <si>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</si>
  <si>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</si>
  <si>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</si>
  <si>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</si>
  <si>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</si>
  <si>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</si>
  <si>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</si>
  <si>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</si>
  <si>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</si>
  <si>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</si>
  <si>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</si>
  <si>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</si>
  <si>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</si>
  <si>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</si>
  <si>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</si>
  <si>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</si>
  <si>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</si>
  <si>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</si>
  <si>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</si>
  <si>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</si>
  <si>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</si>
  <si>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</si>
  <si>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</si>
  <si>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</si>
  <si>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</si>
  <si>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</si>
  <si>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</si>
  <si>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</si>
  <si>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</si>
  <si>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</si>
  <si>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</si>
  <si>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</si>
  <si>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</si>
  <si>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</si>
  <si>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</si>
  <si>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</si>
  <si>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</si>
  <si>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</si>
  <si>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</si>
  <si>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</si>
  <si>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</si>
  <si>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</si>
  <si>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</si>
  <si>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</si>
  <si>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</si>
  <si>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</si>
  <si>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</si>
  <si>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</si>
  <si>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</si>
  <si>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</si>
  <si>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</si>
  <si>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</si>
  <si>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</si>
  <si>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</si>
  <si>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</si>
  <si>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</si>
  <si>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</si>
  <si>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</si>
  <si>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</si>
  <si>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</si>
  <si>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</si>
  <si>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</si>
  <si>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</si>
  <si>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</si>
  <si>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</si>
  <si>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</si>
  <si>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</si>
  <si>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</si>
  <si>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</si>
  <si>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</si>
  <si>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</si>
  <si>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</si>
  <si>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</si>
  <si>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</si>
  <si>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</si>
  <si>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</si>
  <si>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</si>
  <si>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</si>
  <si>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</si>
  <si>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</si>
  <si>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</si>
  <si>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</si>
  <si>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</si>
  <si>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</si>
  <si>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</si>
  <si>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</si>
  <si>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</si>
  <si>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</si>
  <si>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</si>
  <si>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</si>
  <si>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</si>
  <si>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</si>
  <si>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</si>
  <si>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</si>
  <si>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</si>
  <si>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</si>
  <si>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</si>
  <si>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</si>
  <si>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</si>
  <si>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</si>
  <si>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</si>
  <si>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</si>
  <si>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</si>
  <si>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</si>
  <si>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</si>
  <si>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</si>
  <si>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</si>
  <si>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</si>
  <si>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</si>
  <si>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</si>
  <si>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</si>
  <si>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</si>
  <si>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</si>
  <si>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</si>
  <si>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</si>
  <si>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</si>
  <si>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</si>
  <si>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</si>
  <si>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</si>
  <si>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</si>
  <si>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</si>
  <si>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</si>
  <si>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</si>
  <si>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</si>
  <si>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</si>
  <si>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</si>
  <si>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</si>
  <si>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</si>
  <si>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</si>
  <si>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</si>
  <si>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</si>
  <si>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</si>
  <si>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</si>
  <si>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</si>
  <si>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</si>
  <si>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</si>
  <si>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</si>
  <si>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</si>
  <si>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</si>
  <si>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</si>
  <si>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</si>
  <si>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</si>
  <si>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</si>
  <si>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</si>
  <si>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</si>
  <si>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</si>
  <si>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</si>
  <si>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</si>
  <si>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</si>
  <si>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</si>
  <si>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</si>
  <si>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</si>
  <si>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</si>
  <si>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</si>
  <si>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</si>
  <si>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</si>
  <si>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</si>
  <si>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</si>
  <si>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</si>
  <si>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</si>
  <si>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</si>
  <si>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</si>
  <si>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</si>
  <si>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</si>
  <si>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</si>
  <si>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</si>
  <si>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</si>
  <si>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</si>
  <si>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</si>
  <si>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</si>
  <si>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</si>
  <si>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</si>
  <si>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</si>
  <si>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</si>
  <si>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</si>
  <si>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</si>
  <si>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</si>
  <si>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</si>
  <si>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</si>
  <si>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</si>
  <si>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</si>
  <si>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</si>
  <si>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</si>
  <si>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</si>
  <si>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</si>
  <si>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</si>
  <si>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</si>
  <si>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</si>
  <si>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</si>
  <si>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</si>
  <si>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</si>
  <si>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</si>
  <si>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</si>
  <si>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</si>
  <si>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</si>
  <si>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</si>
  <si>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</si>
  <si>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</si>
  <si>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</si>
  <si>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</si>
  <si>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</si>
  <si>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</si>
  <si>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</si>
  <si>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</si>
  <si>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</si>
  <si>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</si>
  <si>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</si>
  <si>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</si>
  <si>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</si>
  <si>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</si>
  <si>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</si>
  <si>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</si>
  <si>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</si>
  <si>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</si>
  <si>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</si>
  <si>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</si>
  <si>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</si>
  <si>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</si>
  <si>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</si>
  <si>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</si>
  <si>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</si>
  <si>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</si>
  <si>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</si>
  <si>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</si>
  <si>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</si>
  <si>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</si>
  <si>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</si>
  <si>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</si>
  <si>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</si>
  <si>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</si>
  <si>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</si>
  <si>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</si>
  <si>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</si>
  <si>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</si>
  <si>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</si>
  <si>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</si>
  <si>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</si>
  <si>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</si>
  <si>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</si>
  <si>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</si>
  <si>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</si>
  <si>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</si>
  <si>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</si>
  <si>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</si>
  <si>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</si>
  <si>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</si>
  <si>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</si>
  <si>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</si>
  <si>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</si>
  <si>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</si>
  <si>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</si>
  <si>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</si>
  <si>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</si>
  <si>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</si>
  <si>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</si>
  <si>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</si>
  <si>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</si>
  <si>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</si>
  <si>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</si>
  <si>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</si>
  <si>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</si>
  <si>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</si>
  <si>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</si>
  <si>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</si>
  <si>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</si>
  <si>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</si>
  <si>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</si>
  <si>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</si>
  <si>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</si>
  <si>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</si>
  <si>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</si>
  <si>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</si>
  <si>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</si>
  <si>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</si>
  <si>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</si>
  <si>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</si>
  <si>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</si>
  <si>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</si>
  <si>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</si>
  <si>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</si>
  <si>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</si>
  <si>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</si>
  <si>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</si>
  <si>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</si>
  <si>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</si>
  <si>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</si>
  <si>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</si>
  <si>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</si>
  <si>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</si>
  <si>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</si>
  <si>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</si>
  <si>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</si>
  <si>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</si>
  <si>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</si>
  <si>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</si>
  <si>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</si>
  <si>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</si>
  <si>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</si>
  <si>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</si>
  <si>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</si>
  <si>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</si>
  <si>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</si>
  <si>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</si>
  <si>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</si>
  <si>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</si>
  <si>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</si>
  <si>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</si>
  <si>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</si>
  <si>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</si>
  <si>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</si>
  <si>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</si>
  <si>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</si>
  <si>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</si>
  <si>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</si>
  <si>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</si>
  <si>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</si>
  <si>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</si>
  <si>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</si>
  <si>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</si>
  <si>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</si>
  <si>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</si>
  <si>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</si>
  <si>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</si>
  <si>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</si>
  <si>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</si>
  <si>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</si>
  <si>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</si>
  <si>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</si>
  <si>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</si>
  <si>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</si>
  <si>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</si>
  <si>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</si>
  <si>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</si>
  <si>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</si>
  <si>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</si>
  <si>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</si>
  <si>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</si>
  <si>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</si>
  <si>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</si>
  <si>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</si>
  <si>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</si>
  <si>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</si>
  <si>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</si>
  <si>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</si>
  <si>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</si>
  <si>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</si>
  <si>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</si>
  <si>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</si>
  <si>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</si>
  <si>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</si>
  <si>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</si>
  <si>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</si>
  <si>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</si>
  <si>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</si>
  <si>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</si>
  <si>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</si>
  <si>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</si>
  <si>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</si>
  <si>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</si>
  <si>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</si>
  <si>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</si>
  <si>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</si>
  <si>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</si>
  <si>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</si>
  <si>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</si>
  <si>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</si>
  <si>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</si>
  <si>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</si>
  <si>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</si>
  <si>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</si>
  <si>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</si>
  <si>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</si>
  <si>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</si>
  <si>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</si>
  <si>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</si>
  <si>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</si>
  <si>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</si>
  <si>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</si>
  <si>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</si>
  <si>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</si>
  <si>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</si>
  <si>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</si>
  <si>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</si>
  <si>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</si>
  <si>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</si>
  <si>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</si>
  <si>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</si>
  <si>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</si>
  <si>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</si>
  <si>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</si>
  <si>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</si>
  <si>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</si>
  <si>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</si>
  <si>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</si>
  <si>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</si>
  <si>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</si>
  <si>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</si>
  <si>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</si>
  <si>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</si>
  <si>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</si>
  <si>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</si>
  <si>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</si>
  <si>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</si>
  <si>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</si>
  <si>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</si>
  <si>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</si>
  <si>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</si>
  <si>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</si>
  <si>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</si>
  <si>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</si>
  <si>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</si>
  <si>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</si>
  <si>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</si>
  <si>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</si>
  <si>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</si>
  <si>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</si>
  <si>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</si>
  <si>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</si>
  <si>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</si>
  <si>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</si>
  <si>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</si>
  <si>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</si>
  <si>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</si>
  <si>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</si>
  <si>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</si>
  <si>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</si>
  <si>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</si>
  <si>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</si>
  <si>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</si>
  <si>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</si>
  <si>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</si>
  <si>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</si>
  <si>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</si>
  <si>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</si>
  <si>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</si>
  <si>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</si>
  <si>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</si>
  <si>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</si>
  <si>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</si>
  <si>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</si>
  <si>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</si>
  <si>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</si>
  <si>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</si>
  <si>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</si>
  <si>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</si>
  <si>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</si>
  <si>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</si>
  <si>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</si>
  <si>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</si>
  <si>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</si>
  <si>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</si>
  <si>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</si>
  <si>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</si>
  <si>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</si>
  <si>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</si>
  <si>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</si>
  <si>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</si>
  <si>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</si>
  <si>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</si>
  <si>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</si>
  <si>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</si>
  <si>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</si>
  <si>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</si>
  <si>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</si>
  <si>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</si>
  <si>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</si>
  <si>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</si>
  <si>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</si>
  <si>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</si>
  <si>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</si>
  <si>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</si>
  <si>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</si>
  <si>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</si>
  <si>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</si>
  <si>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</si>
  <si>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</si>
  <si>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</si>
  <si>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</si>
  <si>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</si>
  <si>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</si>
  <si>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</si>
  <si>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</si>
  <si>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</si>
  <si>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</si>
  <si>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</si>
  <si>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</si>
  <si>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</si>
  <si>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</si>
  <si>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</si>
  <si>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</si>
  <si>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</si>
  <si>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</si>
  <si>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</si>
  <si>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</si>
  <si>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</si>
  <si>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</si>
  <si>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</si>
  <si>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</si>
  <si>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</si>
  <si>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</si>
  <si>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</si>
  <si>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</si>
  <si>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</si>
  <si>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</si>
  <si>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</si>
  <si>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</si>
  <si>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</si>
  <si>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</si>
  <si>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</si>
  <si>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</si>
  <si>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</si>
  <si>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</si>
  <si>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</si>
  <si>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</si>
  <si>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</si>
  <si>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</si>
  <si>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</si>
  <si>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</si>
  <si>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</si>
  <si>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</si>
  <si>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</si>
  <si>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</si>
  <si>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</si>
  <si>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</si>
  <si>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</si>
  <si>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</si>
  <si>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</si>
  <si>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</si>
  <si>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</si>
  <si>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</si>
  <si>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</si>
  <si>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</si>
  <si>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</si>
  <si>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</si>
  <si>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</si>
  <si>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</si>
  <si>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</si>
  <si>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</si>
  <si>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</si>
  <si>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</si>
  <si>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</si>
  <si>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</si>
  <si>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</si>
  <si>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</si>
  <si>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</si>
  <si>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</si>
  <si>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</si>
  <si>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</si>
  <si>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</si>
  <si>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</si>
  <si>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</si>
  <si>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</si>
  <si>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</si>
  <si>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</si>
  <si>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</si>
  <si>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</si>
  <si>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</si>
  <si>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</si>
  <si>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</si>
  <si>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</si>
  <si>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</si>
  <si>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</si>
  <si>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</si>
  <si>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</si>
  <si>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</si>
  <si>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</si>
  <si>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</si>
  <si>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</si>
  <si>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</si>
  <si>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</si>
  <si>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</si>
  <si>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</si>
  <si>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</si>
  <si>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</si>
  <si>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</si>
  <si>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</si>
  <si>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</si>
  <si>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</si>
  <si>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</si>
  <si>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</si>
  <si>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</si>
  <si>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</si>
  <si>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</si>
  <si>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</si>
  <si>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</si>
  <si>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</si>
  <si>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</si>
  <si>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</si>
  <si>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</si>
  <si>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</si>
  <si>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</si>
  <si>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</si>
  <si>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</si>
  <si>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</si>
  <si>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</si>
  <si>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</si>
  <si>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</si>
  <si>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</si>
  <si>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</si>
  <si>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</si>
  <si>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</si>
  <si>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</si>
  <si>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</si>
  <si>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</si>
  <si>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</si>
  <si>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</si>
  <si>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</si>
  <si>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</si>
  <si>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</si>
  <si>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</si>
  <si>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</si>
  <si>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</si>
  <si>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</si>
  <si>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</si>
  <si>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</si>
  <si>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</si>
  <si>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</si>
  <si>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</si>
  <si>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</si>
  <si>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</si>
  <si>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</si>
  <si>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</si>
  <si>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</si>
  <si>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</si>
  <si>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</si>
  <si>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</si>
  <si>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</si>
  <si>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</si>
  <si>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</si>
  <si>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</si>
  <si>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</si>
  <si>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</si>
  <si>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</si>
  <si>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</si>
  <si>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</si>
  <si>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</si>
  <si>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</si>
  <si>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</si>
  <si>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</si>
  <si>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</si>
  <si>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</si>
  <si>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</si>
  <si>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</si>
  <si>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</si>
  <si>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</si>
  <si>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</si>
  <si>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</si>
  <si>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</si>
  <si>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</si>
  <si>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</si>
  <si>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</si>
  <si>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</si>
  <si>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</si>
  <si>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</si>
  <si>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</si>
  <si>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</si>
  <si>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</si>
  <si>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</si>
  <si>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</si>
  <si>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</si>
  <si>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</si>
  <si>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</si>
  <si>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</si>
  <si>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</si>
  <si>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</si>
  <si>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</si>
  <si>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</si>
  <si>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</si>
  <si>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</si>
  <si>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</si>
  <si>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</si>
  <si>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</si>
  <si>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</si>
  <si>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</si>
  <si>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</si>
  <si>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</si>
  <si>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</si>
  <si>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</si>
  <si>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</si>
  <si>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</si>
  <si>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</si>
  <si>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</si>
  <si>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</si>
  <si>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</si>
  <si>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</si>
  <si>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</si>
  <si>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</si>
  <si>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</si>
  <si>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</si>
  <si>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</si>
  <si>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</si>
  <si>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</si>
  <si>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</si>
  <si>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</si>
  <si>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</si>
  <si>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</si>
  <si>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</si>
  <si>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</si>
  <si>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</si>
  <si>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</si>
  <si>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</si>
  <si>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</si>
  <si>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</si>
  <si>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</si>
  <si>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</si>
  <si>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</si>
  <si>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</si>
  <si>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</si>
  <si>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</si>
  <si>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</si>
  <si>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</si>
  <si>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</si>
  <si>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</si>
  <si>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</si>
  <si>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</si>
  <si>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</si>
  <si>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</si>
  <si>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</si>
  <si>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</si>
  <si>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</si>
  <si>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</si>
  <si>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</si>
  <si>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</si>
  <si>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</si>
  <si>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</si>
  <si>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</si>
  <si>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</si>
  <si>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</si>
  <si>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</si>
  <si>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</si>
  <si>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</si>
  <si>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</si>
  <si>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</si>
  <si>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</si>
  <si>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</si>
  <si>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</si>
  <si>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</si>
  <si>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</si>
  <si>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</si>
  <si>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</si>
  <si>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</si>
  <si>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</si>
  <si>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</si>
  <si>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</si>
  <si>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</si>
  <si>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</si>
  <si>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</si>
  <si>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</si>
  <si>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</si>
  <si>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</si>
  <si>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</si>
  <si>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</si>
  <si>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</si>
  <si>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</si>
  <si>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</si>
  <si>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</si>
  <si>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</si>
  <si>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</si>
  <si>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</si>
  <si>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</si>
  <si>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</si>
  <si>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</si>
  <si>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</si>
  <si>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</si>
  <si>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</si>
  <si>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</si>
  <si>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</si>
  <si>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</si>
  <si>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</si>
  <si>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</si>
  <si>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</si>
  <si>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</si>
  <si>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</si>
  <si>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</si>
  <si>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</si>
  <si>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</si>
  <si>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</si>
  <si>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</si>
  <si>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</si>
  <si>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</si>
  <si>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</si>
  <si>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</si>
  <si>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</si>
  <si>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</si>
  <si>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</si>
  <si>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</si>
  <si>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</si>
  <si>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</si>
  <si>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</si>
  <si>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</si>
  <si>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</si>
  <si>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</si>
  <si>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</si>
  <si>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</si>
  <si>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</si>
  <si>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</si>
  <si>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</si>
  <si>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</si>
  <si>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</si>
  <si>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</si>
  <si>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</si>
  <si>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</si>
  <si>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</si>
  <si>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</si>
  <si>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</si>
  <si>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</si>
  <si>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</si>
  <si>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</si>
  <si>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</si>
  <si>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</si>
  <si>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</si>
  <si>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</si>
  <si>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</si>
  <si>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</si>
  <si>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</si>
  <si>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</si>
  <si>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</si>
  <si>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</si>
  <si>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</si>
  <si>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</si>
  <si>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</si>
  <si>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</si>
  <si>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</si>
  <si>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</si>
  <si>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</si>
  <si>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</si>
  <si>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</si>
  <si>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</si>
  <si>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</si>
  <si>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</si>
  <si>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</si>
  <si>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</si>
  <si>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</si>
  <si>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</si>
  <si>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</si>
  <si>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</si>
  <si>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</si>
  <si>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</si>
  <si>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</si>
  <si>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</si>
  <si>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</si>
  <si>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</si>
  <si>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</si>
  <si>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</si>
  <si>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</si>
  <si>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</si>
  <si>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</si>
  <si>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</si>
  <si>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</si>
  <si>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</si>
  <si>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</si>
  <si>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</si>
  <si>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</si>
  <si>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</si>
  <si>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</si>
  <si>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</si>
  <si>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</si>
  <si>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</si>
  <si>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</si>
  <si>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</si>
  <si>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</si>
  <si>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</si>
  <si>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</si>
  <si>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</si>
  <si>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</si>
  <si>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</si>
  <si>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</si>
  <si>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</si>
  <si>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</si>
  <si>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</si>
  <si>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</si>
  <si>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</si>
  <si>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</si>
  <si>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</si>
  <si>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</si>
  <si>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</si>
  <si>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</si>
  <si>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</si>
  <si>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</si>
  <si>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</si>
  <si>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</si>
  <si>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</si>
  <si>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</si>
  <si>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</si>
  <si>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</si>
  <si>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</si>
  <si>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</si>
  <si>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</si>
  <si>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</si>
  <si>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</si>
  <si>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</si>
  <si>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</si>
  <si>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</si>
  <si>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</si>
  <si>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</si>
  <si>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</si>
  <si>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</si>
  <si>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</si>
  <si>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</si>
  <si>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</si>
  <si>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</si>
  <si>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</si>
  <si>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</si>
  <si>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</si>
  <si>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</si>
  <si>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</si>
  <si>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</si>
  <si>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</si>
  <si>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</si>
  <si>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</si>
  <si>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</si>
  <si>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</si>
  <si>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</si>
  <si>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</si>
  <si>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</si>
  <si>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</si>
  <si>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</si>
  <si>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</si>
  <si>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</si>
  <si>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</si>
  <si>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</si>
  <si>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</si>
  <si>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</si>
  <si>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</si>
  <si>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</si>
  <si>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</si>
  <si>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</si>
  <si>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</si>
  <si>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</si>
  <si>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</si>
  <si>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</si>
  <si>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</si>
  <si>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</si>
  <si>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</si>
  <si>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</si>
  <si>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</si>
  <si>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</si>
  <si>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</si>
  <si>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</si>
  <si>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</si>
  <si>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</si>
  <si>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</si>
  <si>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</si>
  <si>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</si>
  <si>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</si>
  <si>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</si>
  <si>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</si>
  <si>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</si>
  <si>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</si>
  <si>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</si>
  <si>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</si>
  <si>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</si>
  <si>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</si>
  <si>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</si>
  <si>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</si>
  <si>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</si>
  <si>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</si>
  <si>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</si>
  <si>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</si>
  <si>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</si>
  <si>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</si>
  <si>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</si>
  <si>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</si>
  <si>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</si>
  <si>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</si>
  <si>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</si>
  <si>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</si>
  <si>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</si>
  <si>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</si>
  <si>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</si>
  <si>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</si>
  <si>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</si>
  <si>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</si>
  <si>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</si>
  <si>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</si>
  <si>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</si>
  <si>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</si>
  <si>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</si>
  <si>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</si>
  <si>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</si>
  <si>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</si>
  <si>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</si>
  <si>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</si>
  <si>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</si>
  <si>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</si>
  <si>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</si>
  <si>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</si>
  <si>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</si>
  <si>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</si>
  <si>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</si>
  <si>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</si>
  <si>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</si>
  <si>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</si>
  <si>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</si>
  <si>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</si>
  <si>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</si>
  <si>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</si>
  <si>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</si>
  <si>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</si>
  <si>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</si>
  <si>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</si>
  <si>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</si>
  <si>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</si>
  <si>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</si>
  <si>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</si>
  <si>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</si>
  <si>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</si>
  <si>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</si>
  <si>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</si>
  <si>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</si>
  <si>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</si>
  <si>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</si>
  <si>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</si>
  <si>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</si>
  <si>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</si>
  <si>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</si>
  <si>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</si>
  <si>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</si>
  <si>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</si>
  <si>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</si>
  <si>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</si>
  <si>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</si>
  <si>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</si>
  <si>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</si>
  <si>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</si>
  <si>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</si>
  <si>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</si>
  <si>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</si>
  <si>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</si>
  <si>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</si>
  <si>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</si>
  <si>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</si>
  <si>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</si>
  <si>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</si>
  <si>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</si>
  <si>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</si>
  <si>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</si>
  <si>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</si>
  <si>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</si>
  <si>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</si>
  <si>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</si>
  <si>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</si>
  <si>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</si>
  <si>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</si>
  <si>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</si>
  <si>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</si>
  <si>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</si>
  <si>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</si>
  <si>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</si>
  <si>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</si>
  <si>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</si>
  <si>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</si>
  <si>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</si>
  <si>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</si>
  <si>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</si>
  <si>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</si>
  <si>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</si>
  <si>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</si>
  <si>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</si>
  <si>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</si>
  <si>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</si>
  <si>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</si>
  <si>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</si>
  <si>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</si>
  <si>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</si>
  <si>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</si>
  <si>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</si>
  <si>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</si>
  <si>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</si>
  <si>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</si>
  <si>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</si>
  <si>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</si>
  <si>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</si>
  <si>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</si>
  <si>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</si>
  <si>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</si>
  <si>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</si>
  <si>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</si>
  <si>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</si>
  <si>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</si>
  <si>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</si>
  <si>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</si>
  <si>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</si>
  <si>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</si>
  <si>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</si>
  <si>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</si>
  <si>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</si>
  <si>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</si>
  <si>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</si>
  <si>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</si>
  <si>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</si>
  <si>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</si>
  <si>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</si>
  <si>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</si>
  <si>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</si>
  <si>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</si>
  <si>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</si>
  <si>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</si>
  <si>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</si>
  <si>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</si>
  <si>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</si>
  <si>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</si>
  <si>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</si>
  <si>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</si>
  <si>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</si>
  <si>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</si>
  <si>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</si>
  <si>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</si>
  <si>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</si>
  <si>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</si>
  <si>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</si>
  <si>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</si>
  <si>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</si>
  <si>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</si>
  <si>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</si>
  <si>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</si>
  <si>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</si>
  <si>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</si>
  <si>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</si>
  <si>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</si>
  <si>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</si>
  <si>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</si>
  <si>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</si>
  <si>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</si>
  <si>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</si>
  <si>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</si>
  <si>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</si>
  <si>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</si>
  <si>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</si>
  <si>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</si>
  <si>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</si>
  <si>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</si>
  <si>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</si>
  <si>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</si>
  <si>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</si>
  <si>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</si>
  <si>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</si>
  <si>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</si>
  <si>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</si>
  <si>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</si>
  <si>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</si>
  <si>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</si>
  <si>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</si>
  <si>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</si>
  <si>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</si>
  <si>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</si>
  <si>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</si>
  <si>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</si>
  <si>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</si>
  <si>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</si>
  <si>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</si>
  <si>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</si>
  <si>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</si>
  <si>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</si>
  <si>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</si>
  <si>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</si>
  <si>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</si>
  <si>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</si>
  <si>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</si>
  <si>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</si>
  <si>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</si>
  <si>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</si>
  <si>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</si>
  <si>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</si>
  <si>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</si>
  <si>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</si>
  <si>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</si>
  <si>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</si>
  <si>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</si>
  <si>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</si>
  <si>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</si>
  <si>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</si>
  <si>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</si>
  <si>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</si>
  <si>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</si>
  <si>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</si>
  <si>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</si>
  <si>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</si>
  <si>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</si>
  <si>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</si>
  <si>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</si>
  <si>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</si>
  <si>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</si>
  <si>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</si>
  <si>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</si>
  <si>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</si>
  <si>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</si>
  <si>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</si>
  <si>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</si>
  <si>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</si>
  <si>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</si>
  <si>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</si>
  <si>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</si>
  <si>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</si>
  <si>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</si>
  <si>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</si>
  <si>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</si>
  <si>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</si>
  <si>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</si>
  <si>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</si>
  <si>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</si>
  <si>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</si>
  <si>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</si>
  <si>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</si>
  <si>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</si>
  <si>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</si>
  <si>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</si>
  <si>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</si>
  <si>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</si>
  <si>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</si>
  <si>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</si>
  <si>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</si>
  <si>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</si>
  <si>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</si>
  <si>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</si>
  <si>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</si>
  <si>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</si>
  <si>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</si>
  <si>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</si>
  <si>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</si>
  <si>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</si>
  <si>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</si>
  <si>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</si>
  <si>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</si>
  <si>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</si>
  <si>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</si>
  <si>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</si>
  <si>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</si>
  <si>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</si>
  <si>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</si>
  <si>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</si>
  <si>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</si>
  <si>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</si>
  <si>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</si>
  <si>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</si>
  <si>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</si>
  <si>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</si>
  <si>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</si>
  <si>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</si>
  <si>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</si>
  <si>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</si>
  <si>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</si>
  <si>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</si>
  <si>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</si>
  <si>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</si>
  <si>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</si>
  <si>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</si>
  <si>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</si>
  <si>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</si>
  <si>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</si>
  <si>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</si>
  <si>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</si>
  <si>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</si>
  <si>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</si>
  <si>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</si>
  <si>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</si>
  <si>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</si>
  <si>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</si>
  <si>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</si>
  <si>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</si>
  <si>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</si>
  <si>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</si>
  <si>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</si>
  <si>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</si>
  <si>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</si>
  <si>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</si>
  <si>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</si>
  <si>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</si>
  <si>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</si>
  <si>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</si>
  <si>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</si>
  <si>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</si>
  <si>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</si>
  <si>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</si>
  <si>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</si>
  <si>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</si>
  <si>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</si>
  <si>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</si>
  <si>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</si>
  <si>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</si>
  <si>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</si>
  <si>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</si>
  <si>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</si>
  <si>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</si>
  <si>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</si>
  <si>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</si>
  <si>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</si>
  <si>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</si>
  <si>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</si>
  <si>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</si>
  <si>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</si>
  <si>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</si>
  <si>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</si>
  <si>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</si>
  <si>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</si>
  <si>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</si>
  <si>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</si>
  <si>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</si>
  <si>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</si>
  <si>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</si>
  <si>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</si>
  <si>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</si>
  <si>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</si>
  <si>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</si>
  <si>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</si>
  <si>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</si>
  <si>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</si>
  <si>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</si>
  <si>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</si>
  <si>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</si>
  <si>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</si>
  <si>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</si>
  <si>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</si>
  <si>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</si>
  <si>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</si>
  <si>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</si>
  <si>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</si>
  <si>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</si>
  <si>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</si>
  <si>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</si>
  <si>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</si>
  <si>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</si>
  <si>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</si>
  <si>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</si>
  <si>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</si>
  <si>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</si>
  <si>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</si>
  <si>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</si>
  <si>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</si>
  <si>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</si>
  <si>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</si>
  <si>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</si>
  <si>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</si>
  <si>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</si>
  <si>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</si>
  <si>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</si>
  <si>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</si>
  <si>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</si>
  <si>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</si>
  <si>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</si>
  <si>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</si>
  <si>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</si>
  <si>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</si>
  <si>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</si>
  <si>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</si>
  <si>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</si>
  <si>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</si>
  <si>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</si>
  <si>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</si>
  <si>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</si>
  <si>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</si>
  <si>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</si>
  <si>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</si>
  <si>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</si>
  <si>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</si>
  <si>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</si>
  <si>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</si>
  <si>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</si>
  <si>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</si>
  <si>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</si>
  <si>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</si>
  <si>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</si>
  <si>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</si>
  <si>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</si>
  <si>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</si>
  <si>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</si>
  <si>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</si>
  <si>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</si>
  <si>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</si>
  <si>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</si>
  <si>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</si>
  <si>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</si>
  <si>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</si>
  <si>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</si>
  <si>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</si>
  <si>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</si>
  <si>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</si>
  <si>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</si>
  <si>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</si>
  <si>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</si>
  <si>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</si>
  <si>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</si>
  <si>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</si>
  <si>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</si>
  <si>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</si>
  <si>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</si>
  <si>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</si>
  <si>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</si>
  <si>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</si>
  <si>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</si>
  <si>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</si>
  <si>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</si>
  <si>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</si>
  <si>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</si>
  <si>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</si>
  <si>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</si>
  <si>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</si>
  <si>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</si>
  <si>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</si>
  <si>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</si>
  <si>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</si>
  <si>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</si>
  <si>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</si>
  <si>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</si>
  <si>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</si>
  <si>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</si>
  <si>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</si>
  <si>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</si>
  <si>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</si>
  <si>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</si>
  <si>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</si>
  <si>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</si>
  <si>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</si>
  <si>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</si>
  <si>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</si>
  <si>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</si>
  <si>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</si>
  <si>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</si>
  <si>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</si>
  <si>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</si>
  <si>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</si>
  <si>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</si>
  <si>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</si>
  <si>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</si>
  <si>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</si>
  <si>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</si>
  <si>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</si>
  <si>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</si>
  <si>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</si>
  <si>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</si>
  <si>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</si>
  <si>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</si>
  <si>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</si>
  <si>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</si>
  <si>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</si>
  <si>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</si>
  <si>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</si>
  <si>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</si>
  <si>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</si>
  <si>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</si>
  <si>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</si>
  <si>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</si>
  <si>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</si>
  <si>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</si>
  <si>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</si>
  <si>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</si>
  <si>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</si>
  <si>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</si>
  <si>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</si>
  <si>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</si>
  <si>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</si>
  <si>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</si>
  <si>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</si>
  <si>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</si>
  <si>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</si>
  <si>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</si>
  <si>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</si>
  <si>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</si>
  <si>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</si>
  <si>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</si>
  <si>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</si>
  <si>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</si>
  <si>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</si>
  <si>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</si>
  <si>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</si>
  <si>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</si>
  <si>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</si>
  <si>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</si>
  <si>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</si>
  <si>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</si>
  <si>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</si>
  <si>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</si>
  <si>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</si>
  <si>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</si>
  <si>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</si>
  <si>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</si>
  <si>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</si>
  <si>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</si>
  <si>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</si>
  <si>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</si>
  <si>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</si>
  <si>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</si>
  <si>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</si>
  <si>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</si>
  <si>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</si>
  <si>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</si>
  <si>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</si>
  <si>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</si>
  <si>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</si>
  <si>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</si>
  <si>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</si>
  <si>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</si>
  <si>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</si>
  <si>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</si>
  <si>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</si>
  <si>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</si>
  <si>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</si>
  <si>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</si>
  <si>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</si>
  <si>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</si>
  <si>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</si>
  <si>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</si>
  <si>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</si>
  <si>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</si>
  <si>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</si>
  <si>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</si>
  <si>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</si>
  <si>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</si>
  <si>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</si>
  <si>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</si>
  <si>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</si>
  <si>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</si>
  <si>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</si>
  <si>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</si>
  <si>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</si>
  <si>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</si>
  <si>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</si>
  <si>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</si>
  <si>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</si>
  <si>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</si>
  <si>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</si>
  <si>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</si>
  <si>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</si>
  <si>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</si>
  <si>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</si>
  <si>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</si>
  <si>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</si>
  <si>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</si>
  <si>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</si>
  <si>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</si>
  <si>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</si>
  <si>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</si>
  <si>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</si>
  <si>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</si>
  <si>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</si>
  <si>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</si>
  <si>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</si>
  <si>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</si>
  <si>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</si>
  <si>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</si>
  <si>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</si>
  <si>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</si>
  <si>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</si>
  <si>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</si>
  <si>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</si>
  <si>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</si>
  <si>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</si>
  <si>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</si>
  <si>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</si>
  <si>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</si>
  <si>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</si>
  <si>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</si>
  <si>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</si>
  <si>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</si>
  <si>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</si>
  <si>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</si>
  <si>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</si>
  <si>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</si>
  <si>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</si>
  <si>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</si>
  <si>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</si>
  <si>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</si>
  <si>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</si>
  <si>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</si>
  <si>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</si>
  <si>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</si>
  <si>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</si>
  <si>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</si>
  <si>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</si>
  <si>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</si>
  <si>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</si>
  <si>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</si>
  <si>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</si>
  <si>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</si>
  <si>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</si>
  <si>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</si>
  <si>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</si>
  <si>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</si>
  <si>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</si>
  <si>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</si>
  <si>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</si>
  <si>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</si>
  <si>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</si>
  <si>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</si>
  <si>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</si>
  <si>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</si>
  <si>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</si>
  <si>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</si>
  <si>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</si>
  <si>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</si>
  <si>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</si>
  <si>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</si>
  <si>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</si>
  <si>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</si>
  <si>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</si>
  <si>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</si>
  <si>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</si>
  <si>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</si>
  <si>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</si>
  <si>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</si>
  <si>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</si>
  <si>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</si>
  <si>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</si>
  <si>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</si>
  <si>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</si>
  <si>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</si>
  <si>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</si>
  <si>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</si>
  <si>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</si>
  <si>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</si>
  <si>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</si>
  <si>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</si>
  <si>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</si>
  <si>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</si>
  <si>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</si>
  <si>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</si>
  <si>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</si>
  <si>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</si>
  <si>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</si>
  <si>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</si>
  <si>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</si>
  <si>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</si>
  <si>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</si>
  <si>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</si>
  <si>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</si>
  <si>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</si>
  <si>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</si>
  <si>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</si>
  <si>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</si>
  <si>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</si>
  <si>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</si>
  <si>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</si>
  <si>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</si>
  <si>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</si>
  <si>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</si>
  <si>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</si>
  <si>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</si>
  <si>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</si>
  <si>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</si>
  <si>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</si>
  <si>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</si>
  <si>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</si>
  <si>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</si>
  <si>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</si>
  <si>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</si>
  <si>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</si>
  <si>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</si>
  <si>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</si>
  <si>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</si>
  <si>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</si>
  <si>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</si>
  <si>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</si>
  <si>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</si>
  <si>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</si>
  <si>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</si>
  <si>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</si>
  <si>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</si>
  <si>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</si>
  <si>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</si>
  <si>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</si>
  <si>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</si>
  <si>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</si>
  <si>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</si>
  <si>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</si>
  <si>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</si>
  <si>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</si>
  <si>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</si>
  <si>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</si>
  <si>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</si>
  <si>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</si>
  <si>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</si>
  <si>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</si>
  <si>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</si>
  <si>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</si>
  <si>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</si>
  <si>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</si>
  <si>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</si>
  <si>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</si>
  <si>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</si>
  <si>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</si>
  <si>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</si>
  <si>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</si>
  <si>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</si>
  <si>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</si>
  <si>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</si>
  <si>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</si>
  <si>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</si>
  <si>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</si>
  <si>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</si>
  <si>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</si>
  <si>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</si>
  <si>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</si>
  <si>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</si>
  <si>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</si>
  <si>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</si>
  <si>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</si>
  <si>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</si>
  <si>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</si>
  <si>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</si>
  <si>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</si>
  <si>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</si>
  <si>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</si>
  <si>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</si>
  <si>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</si>
  <si>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</si>
  <si>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</si>
  <si>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</si>
  <si>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</si>
  <si>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</si>
  <si>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</si>
  <si>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</si>
  <si>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</si>
  <si>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</si>
  <si>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</si>
  <si>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</si>
  <si>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</si>
  <si>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</si>
  <si>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</si>
  <si>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</si>
  <si>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</si>
  <si>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</si>
  <si>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</si>
  <si>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</si>
  <si>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</si>
  <si>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</si>
  <si>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</si>
  <si>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</si>
  <si>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</si>
  <si>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</si>
  <si>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</si>
  <si>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</si>
  <si>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</si>
  <si>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</si>
  <si>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</si>
  <si>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</si>
  <si>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</si>
  <si>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</si>
  <si>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</si>
  <si>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</si>
  <si>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</si>
  <si>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</si>
  <si>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</si>
  <si>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</si>
  <si>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</si>
  <si>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</si>
  <si>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</si>
  <si>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</si>
  <si>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</si>
  <si>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</si>
  <si>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</si>
  <si>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</si>
  <si>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</si>
  <si>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</si>
  <si>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</si>
  <si>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</si>
  <si>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</si>
  <si>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</si>
  <si>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</si>
  <si>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</si>
  <si>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</si>
  <si>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</si>
  <si>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</si>
  <si>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</si>
  <si>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</si>
  <si>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</si>
  <si>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</si>
  <si>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</si>
  <si>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</si>
  <si>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</si>
  <si>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</si>
  <si>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</si>
  <si>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</si>
  <si>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</si>
  <si>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</si>
  <si>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</si>
  <si>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</si>
  <si>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</si>
  <si>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</si>
  <si>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</si>
  <si>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</si>
  <si>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</si>
  <si>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</si>
  <si>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</si>
  <si>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</si>
  <si>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</si>
  <si>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</si>
  <si>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</si>
  <si>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</si>
  <si>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</si>
  <si>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</si>
  <si>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</si>
  <si>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</si>
  <si>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</si>
  <si>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</si>
  <si>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</si>
  <si>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</si>
  <si>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</si>
  <si>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</si>
  <si>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</si>
  <si>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</si>
  <si>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</si>
  <si>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</si>
  <si>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</si>
  <si>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</si>
  <si>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</si>
  <si>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</si>
  <si>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</si>
  <si>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</si>
  <si>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</si>
  <si>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</si>
  <si>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</si>
  <si>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</si>
  <si>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</si>
  <si>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</si>
  <si>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</si>
  <si>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</si>
  <si>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</si>
  <si>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</si>
  <si>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</si>
  <si>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</si>
  <si>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</si>
  <si>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</si>
  <si>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</si>
  <si>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</si>
  <si>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</si>
  <si>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</si>
  <si>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</si>
  <si>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</si>
  <si>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</si>
  <si>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</si>
  <si>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</si>
  <si>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</si>
  <si>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</si>
  <si>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</si>
  <si>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</si>
  <si>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</si>
  <si>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</si>
  <si>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</si>
  <si>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</si>
  <si>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</si>
  <si>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</si>
  <si>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</si>
  <si>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</si>
  <si>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</si>
  <si>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</si>
  <si>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</si>
  <si>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</si>
  <si>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</si>
  <si>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</si>
  <si>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</si>
  <si>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</si>
  <si>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</si>
  <si>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</si>
  <si>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</si>
  <si>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</si>
  <si>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</si>
  <si>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</si>
  <si>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</si>
  <si>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</si>
  <si>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</si>
  <si>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</si>
  <si>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</si>
  <si>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</si>
  <si>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</si>
  <si>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</si>
  <si>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</si>
  <si>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</si>
  <si>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</si>
  <si>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</si>
  <si>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</si>
  <si>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</si>
  <si>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</si>
  <si>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</si>
  <si>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</si>
  <si>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</si>
  <si>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</si>
  <si>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</si>
  <si>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</si>
  <si>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</si>
  <si>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</si>
  <si>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</si>
  <si>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</si>
  <si>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</si>
  <si>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</si>
  <si>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</si>
  <si>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</si>
  <si>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</si>
  <si>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</si>
  <si>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</si>
  <si>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</si>
  <si>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</si>
  <si>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</si>
  <si>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</si>
  <si>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</si>
  <si>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</si>
  <si>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</si>
  <si>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</si>
  <si>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</si>
  <si>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</si>
  <si>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</si>
  <si>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</si>
  <si>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</si>
  <si>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</si>
  <si>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</si>
  <si>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</si>
  <si>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</si>
  <si>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</si>
  <si>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</si>
  <si>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</si>
  <si>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</si>
  <si>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</si>
  <si>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</si>
  <si>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</si>
  <si>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</si>
  <si>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</si>
  <si>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</si>
  <si>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</si>
  <si>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</si>
  <si>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</si>
  <si>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</si>
  <si>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</si>
  <si>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</si>
  <si>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</si>
  <si>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</si>
  <si>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</si>
  <si>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</si>
  <si>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</si>
  <si>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</si>
  <si>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</si>
  <si>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</si>
  <si>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</si>
  <si>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</si>
  <si>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</si>
  <si>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</si>
  <si>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</si>
  <si>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</si>
  <si>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</si>
  <si>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</si>
  <si>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</si>
  <si>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</si>
  <si>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</si>
  <si>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</si>
  <si>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</si>
  <si>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</si>
  <si>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</si>
  <si>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</si>
  <si>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</si>
  <si>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</si>
  <si>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</si>
  <si>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</si>
  <si>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</si>
  <si>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</si>
  <si>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</si>
  <si>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</si>
  <si>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</si>
  <si>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</si>
  <si>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</si>
  <si>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</si>
  <si>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</si>
  <si>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</si>
  <si>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</si>
  <si>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</si>
  <si>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</si>
  <si>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</si>
  <si>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</si>
  <si>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</si>
  <si>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</si>
  <si>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</si>
  <si>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</si>
  <si>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</si>
  <si>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</si>
  <si>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</si>
  <si>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</si>
  <si>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</si>
  <si>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</si>
  <si>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</si>
  <si>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</si>
  <si>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</si>
  <si>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</si>
  <si>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</si>
  <si>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</si>
  <si>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</si>
  <si>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</si>
  <si>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</si>
  <si>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</si>
  <si>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</si>
  <si>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</si>
  <si>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</si>
  <si>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</si>
  <si>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</si>
  <si>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</si>
  <si>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</si>
  <si>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</si>
  <si>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</si>
  <si>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</si>
  <si>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</si>
  <si>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</si>
  <si>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</si>
  <si>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</si>
  <si>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</si>
  <si>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</si>
  <si>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</si>
  <si>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</si>
  <si>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</si>
  <si>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</si>
  <si>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</si>
  <si>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</si>
  <si>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</si>
  <si>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</si>
  <si>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</si>
  <si>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</si>
  <si>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</si>
  <si>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</si>
  <si>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</si>
  <si>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</si>
  <si>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</si>
  <si>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</si>
  <si>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</si>
  <si>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</si>
  <si>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</si>
  <si>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</si>
  <si>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</si>
  <si>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</si>
  <si>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</si>
  <si>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</si>
  <si>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</si>
  <si>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</si>
  <si>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</si>
  <si>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</si>
  <si>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</si>
  <si>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</si>
  <si>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</si>
  <si>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</si>
  <si>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</si>
  <si>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</si>
  <si>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</si>
  <si>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</si>
  <si>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</si>
  <si>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</si>
  <si>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</si>
  <si>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</si>
  <si>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</si>
  <si>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</si>
  <si>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</si>
  <si>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</si>
  <si>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</si>
  <si>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</si>
  <si>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</si>
  <si>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</si>
  <si>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</si>
  <si>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</si>
  <si>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</si>
  <si>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</si>
  <si>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</si>
  <si>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</si>
  <si>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</si>
  <si>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</si>
  <si>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</si>
  <si>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</si>
  <si>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</si>
  <si>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</si>
  <si>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</si>
  <si>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</si>
  <si>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</si>
  <si>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</si>
  <si>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</si>
  <si>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</si>
  <si>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</si>
  <si>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</si>
  <si>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</si>
  <si>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</si>
  <si>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</si>
  <si>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</si>
  <si>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</si>
  <si>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</si>
  <si>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</si>
  <si>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</si>
  <si>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</si>
  <si>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</si>
  <si>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</si>
  <si>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</si>
  <si>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</si>
  <si>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</si>
  <si>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</si>
  <si>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</si>
  <si>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</si>
  <si>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</si>
  <si>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</si>
  <si>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</si>
  <si>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</si>
  <si>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</si>
  <si>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</si>
  <si>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</si>
  <si>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</si>
  <si>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</si>
  <si>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</si>
  <si>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</si>
  <si>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</si>
  <si>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</si>
  <si>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</si>
  <si>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</si>
  <si>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</si>
  <si>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</si>
  <si>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</si>
  <si>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</si>
  <si>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</si>
  <si>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</si>
  <si>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</si>
  <si>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</si>
  <si>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</si>
  <si>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</si>
  <si>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</si>
  <si>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</si>
  <si>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</si>
  <si>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</si>
  <si>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</si>
  <si>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</si>
  <si>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</si>
  <si>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</si>
  <si>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</si>
  <si>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</si>
  <si>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</si>
  <si>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</si>
  <si>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</si>
  <si>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</si>
  <si>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</si>
  <si>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</si>
  <si>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</si>
  <si>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</si>
  <si>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</si>
  <si>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</si>
  <si>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</si>
  <si>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</si>
  <si>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</si>
  <si>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</si>
  <si>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</si>
  <si>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</si>
  <si>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</si>
  <si>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</si>
  <si>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</si>
  <si>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</si>
  <si>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</si>
  <si>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</si>
  <si>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</si>
  <si>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</si>
  <si>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</si>
  <si>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</si>
  <si>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</si>
  <si>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</si>
  <si>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</si>
  <si>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</si>
  <si>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</si>
  <si>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</si>
  <si>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</si>
  <si>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</si>
  <si>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</si>
  <si>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</si>
  <si>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</si>
  <si>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</si>
  <si>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</si>
  <si>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</si>
  <si>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</si>
  <si>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</si>
  <si>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</si>
  <si>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</si>
  <si>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</si>
  <si>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</si>
  <si>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</si>
  <si>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</si>
  <si>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</si>
  <si>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</si>
  <si>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</si>
  <si>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</si>
  <si>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</si>
  <si>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</si>
  <si>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</si>
  <si>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</si>
  <si>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</si>
  <si>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</si>
  <si>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</si>
  <si>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</si>
  <si>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</si>
  <si>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</si>
  <si>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</si>
  <si>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</si>
  <si>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</si>
  <si>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</si>
  <si>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</si>
  <si>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</si>
  <si>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</si>
  <si>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</si>
  <si>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</si>
  <si>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</si>
  <si>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</si>
  <si>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</si>
  <si>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</si>
  <si>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</si>
  <si>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</si>
  <si>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</si>
  <si>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</si>
  <si>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</si>
  <si>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</si>
  <si>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</si>
  <si>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</si>
  <si>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</si>
  <si>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</si>
  <si>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</si>
  <si>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</si>
  <si>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</si>
  <si>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</si>
  <si>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</si>
  <si>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</si>
  <si>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</si>
  <si>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</si>
  <si>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</si>
  <si>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</si>
  <si>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</si>
  <si>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</si>
  <si>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</si>
  <si>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</si>
  <si>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</si>
  <si>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</si>
  <si>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</si>
  <si>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</si>
  <si>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</si>
  <si>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</si>
  <si>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</si>
  <si>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</si>
  <si>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</si>
  <si>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</si>
  <si>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</si>
  <si>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</si>
  <si>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</si>
  <si>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</si>
  <si>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</si>
  <si>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</si>
  <si>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</si>
  <si>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</si>
  <si>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</si>
  <si>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</si>
  <si>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</si>
  <si>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</si>
  <si>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</si>
  <si>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</si>
  <si>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</si>
  <si>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</si>
  <si>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</si>
  <si>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</si>
  <si>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</si>
  <si>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</si>
  <si>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</si>
  <si>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</si>
  <si>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</si>
  <si>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</si>
  <si>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</si>
  <si>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</si>
  <si>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</si>
  <si>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</si>
  <si>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</si>
  <si>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</si>
  <si>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</si>
  <si>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</si>
  <si>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</si>
  <si>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</si>
  <si>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</si>
  <si>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</si>
  <si>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</si>
  <si>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</si>
  <si>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</si>
  <si>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</si>
  <si>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</si>
  <si>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</si>
  <si>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</si>
  <si>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</si>
  <si>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</si>
  <si>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</si>
  <si>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</si>
  <si>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</si>
  <si>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</si>
  <si>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</si>
  <si>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</si>
  <si>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</si>
  <si>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</si>
  <si>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</si>
  <si>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</si>
  <si>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</si>
  <si>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</si>
  <si>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</si>
  <si>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</si>
  <si>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</si>
  <si>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</si>
  <si>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</si>
  <si>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</si>
  <si>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</si>
  <si>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</si>
  <si>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</si>
  <si>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</si>
  <si>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</si>
  <si>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</si>
  <si>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</si>
  <si>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</si>
  <si>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</si>
  <si>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</si>
  <si>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</si>
  <si>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</si>
  <si>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</si>
  <si>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</si>
  <si>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</si>
  <si>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</si>
  <si>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</si>
  <si>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</si>
  <si>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</si>
  <si>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</si>
  <si>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</si>
  <si>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</si>
  <si>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</si>
  <si>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</si>
  <si>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</si>
  <si>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</si>
  <si>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</si>
  <si>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</si>
  <si>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</si>
  <si>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</si>
  <si>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</si>
  <si>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</si>
  <si>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</si>
  <si>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</si>
  <si>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</si>
  <si>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</si>
  <si>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</si>
  <si>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</si>
  <si>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</si>
  <si>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</si>
  <si>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</si>
  <si>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</si>
  <si>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</si>
  <si>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</si>
  <si>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</si>
  <si>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</si>
  <si>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</si>
  <si>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</si>
  <si>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</si>
  <si>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</si>
  <si>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</si>
  <si>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</si>
  <si>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</si>
  <si>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</si>
  <si>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</si>
  <si>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</si>
  <si>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</si>
  <si>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</si>
  <si>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</si>
  <si>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</si>
  <si>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</si>
  <si>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</si>
  <si>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</si>
  <si>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</si>
  <si>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</si>
  <si>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</si>
  <si>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</si>
  <si>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</si>
  <si>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</si>
  <si>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</si>
  <si>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</si>
  <si>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</si>
  <si>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</si>
  <si>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</si>
  <si>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</si>
  <si>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</si>
  <si>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</si>
  <si>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</si>
  <si>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</si>
  <si>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</si>
  <si>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</si>
  <si>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</si>
  <si>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</si>
  <si>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</si>
  <si>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</si>
  <si>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</si>
  <si>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</si>
  <si>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</si>
  <si>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</si>
  <si>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</si>
  <si>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</si>
  <si>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</si>
  <si>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</si>
  <si>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</si>
  <si>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</si>
  <si>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</si>
  <si>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</si>
  <si>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</si>
  <si>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</si>
  <si>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</si>
  <si>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</si>
  <si>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</si>
  <si>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</si>
  <si>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</si>
  <si>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</si>
  <si>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</si>
  <si>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</si>
  <si>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</si>
  <si>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</si>
  <si>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</si>
  <si>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</si>
  <si>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</si>
  <si>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</si>
  <si>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</si>
  <si>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</si>
  <si>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</si>
  <si>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</si>
  <si>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</si>
  <si>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</si>
  <si>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</si>
  <si>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</si>
  <si>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</si>
  <si>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</si>
  <si>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</si>
  <si>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</si>
  <si>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</si>
  <si>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</si>
  <si>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</si>
  <si>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</si>
  <si>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</si>
  <si>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</si>
  <si>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</si>
  <si>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</si>
  <si>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</si>
  <si>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</si>
  <si>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</si>
  <si>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</si>
  <si>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</si>
  <si>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</si>
  <si>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</si>
  <si>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</si>
  <si>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</si>
  <si>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</si>
  <si>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</si>
  <si>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</si>
  <si>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</si>
  <si>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</si>
  <si>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</si>
  <si>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</si>
  <si>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</si>
  <si>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</si>
  <si>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</si>
  <si>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</si>
  <si>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</si>
  <si>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</si>
  <si>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</si>
  <si>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</si>
  <si>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</si>
  <si>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</si>
  <si>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</si>
  <si>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</si>
  <si>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</si>
  <si>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</si>
  <si>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</si>
  <si>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</si>
  <si>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</si>
  <si>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</si>
  <si>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</si>
  <si>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</si>
  <si>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</si>
  <si>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</si>
  <si>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</si>
  <si>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</si>
  <si>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</si>
  <si>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</si>
  <si>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</si>
  <si>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</si>
  <si>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</si>
  <si>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</si>
  <si>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</si>
  <si>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</si>
  <si>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</si>
  <si>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</si>
  <si>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</si>
  <si>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</si>
  <si>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</si>
  <si>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</si>
  <si>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</si>
  <si>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</si>
  <si>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</si>
  <si>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</si>
  <si>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</si>
  <si>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</si>
  <si>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</si>
  <si>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</si>
  <si>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</si>
  <si>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</si>
  <si>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</si>
  <si>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</si>
  <si>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</si>
  <si>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</si>
  <si>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</si>
  <si>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</si>
  <si>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</si>
  <si>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</si>
  <si>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</si>
  <si>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</si>
  <si>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</si>
  <si>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</si>
  <si>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</si>
  <si>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</si>
  <si>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</si>
  <si>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</si>
  <si>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</si>
  <si>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</si>
  <si>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</si>
  <si>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</si>
  <si>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</si>
  <si>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</si>
  <si>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</si>
  <si>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</si>
  <si>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</si>
  <si>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</si>
  <si>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</si>
  <si>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</si>
  <si>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</si>
  <si>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</si>
  <si>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</si>
  <si>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</si>
  <si>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</si>
  <si>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</si>
  <si>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</si>
  <si>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</si>
  <si>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</si>
  <si>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</si>
  <si>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</si>
  <si>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</si>
  <si>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</si>
  <si>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</si>
  <si>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</si>
  <si>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</si>
  <si>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</si>
  <si>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</si>
  <si>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</si>
  <si>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</si>
  <si>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</si>
  <si>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</si>
  <si>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</si>
  <si>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</si>
  <si>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</si>
  <si>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</si>
  <si>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</si>
  <si>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</si>
  <si>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</si>
  <si>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</si>
  <si>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</si>
  <si>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</si>
  <si>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</si>
  <si>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</si>
  <si>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</si>
  <si>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</si>
  <si>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</si>
  <si>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</si>
  <si>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</si>
  <si>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</si>
  <si>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</si>
  <si>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</si>
  <si>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</si>
  <si>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</si>
  <si>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</si>
  <si>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</si>
  <si>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</si>
  <si>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</si>
  <si>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</si>
  <si>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</si>
  <si>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</si>
  <si>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</si>
  <si>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</si>
  <si>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</si>
  <si>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</si>
  <si>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</si>
  <si>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</si>
  <si>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</si>
  <si>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</si>
  <si>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</si>
  <si>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</si>
  <si>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</si>
  <si>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</si>
  <si>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</si>
  <si>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</si>
  <si>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</si>
  <si>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</si>
  <si>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</si>
  <si>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</si>
  <si>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</si>
  <si>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</si>
  <si>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</si>
  <si>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</si>
  <si>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</si>
  <si>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</si>
  <si>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</si>
  <si>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</si>
  <si>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</si>
  <si>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</si>
  <si>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</si>
  <si>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</si>
  <si>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</si>
  <si>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</si>
  <si>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</si>
  <si>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</si>
  <si>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</si>
  <si>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</si>
  <si>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</si>
  <si>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</si>
  <si>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</si>
  <si>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</si>
  <si>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</si>
  <si>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</si>
  <si>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</si>
  <si>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</si>
  <si>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</si>
  <si>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</si>
  <si>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</si>
  <si>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</si>
  <si>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</si>
  <si>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</si>
  <si>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</si>
  <si>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</si>
  <si>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</si>
  <si>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</si>
  <si>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</si>
  <si>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</si>
  <si>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</si>
  <si>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</si>
  <si>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</si>
  <si>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</si>
  <si>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</si>
  <si>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</si>
  <si>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</si>
  <si>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</si>
  <si>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</si>
  <si>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</si>
  <si>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</si>
  <si>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</si>
  <si>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</si>
  <si>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</si>
  <si>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</si>
  <si>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</si>
  <si>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</si>
  <si>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</si>
  <si>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</si>
  <si>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</si>
  <si>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</si>
  <si>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</si>
  <si>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</si>
  <si>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</si>
  <si>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</si>
  <si>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</si>
  <si>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</si>
  <si>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</si>
  <si>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</si>
  <si>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</si>
  <si>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</si>
  <si>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</si>
  <si>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</si>
  <si>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</si>
  <si>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</si>
  <si>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</si>
  <si>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</si>
  <si>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</si>
  <si>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</si>
  <si>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</si>
  <si>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</si>
  <si>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</si>
  <si>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</si>
  <si>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</si>
  <si>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</si>
  <si>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</si>
  <si>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</si>
  <si>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</si>
  <si>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</si>
  <si>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</si>
  <si>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</si>
  <si>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</si>
  <si>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</si>
  <si>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</si>
  <si>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</si>
  <si>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</si>
  <si>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</si>
  <si>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</si>
  <si>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</si>
  <si>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</si>
  <si>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</si>
  <si>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</si>
  <si>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</si>
  <si>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</si>
  <si>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</si>
  <si>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</si>
  <si>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</si>
  <si>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</si>
  <si>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</si>
  <si>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</si>
  <si>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</si>
  <si>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</si>
  <si>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</si>
  <si>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</si>
  <si>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</si>
  <si>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</si>
  <si>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</si>
  <si>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</si>
  <si>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</si>
  <si>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</si>
  <si>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</si>
  <si>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</si>
  <si>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</si>
  <si>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</si>
  <si>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</si>
  <si>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</si>
  <si>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</si>
  <si>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</si>
  <si>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</si>
  <si>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</si>
  <si>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</si>
  <si>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</si>
  <si>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</si>
  <si>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</si>
  <si>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</si>
  <si>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</si>
  <si>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</si>
  <si>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</si>
  <si>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</si>
  <si>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</si>
  <si>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</si>
  <si>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</si>
  <si>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</si>
  <si>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</si>
  <si>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</si>
  <si>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</si>
  <si>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</si>
  <si>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</si>
  <si>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</si>
  <si>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</si>
  <si>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</si>
  <si>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</si>
  <si>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</si>
  <si>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</si>
  <si>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</si>
  <si>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</si>
  <si>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</si>
  <si>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</si>
  <si>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</si>
  <si>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</si>
  <si>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</si>
  <si>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</si>
  <si>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</si>
  <si>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</si>
  <si>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</si>
  <si>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</si>
  <si>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</si>
  <si>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</si>
  <si>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</si>
  <si>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</si>
  <si>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</si>
  <si>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</si>
  <si>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</si>
  <si>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</si>
  <si>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</si>
  <si>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</si>
  <si>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</si>
  <si>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</si>
  <si>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</si>
  <si>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</si>
  <si>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</si>
  <si>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</si>
  <si>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</si>
  <si>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</si>
  <si>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</si>
  <si>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</si>
  <si>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</si>
  <si>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</si>
  <si>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</si>
  <si>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</si>
  <si>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</si>
  <si>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</si>
  <si>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</si>
  <si>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</si>
  <si>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</si>
  <si>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</si>
  <si>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</si>
  <si>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</si>
  <si>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</si>
  <si>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</si>
  <si>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</si>
  <si>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</si>
  <si>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</si>
  <si>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</si>
  <si>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</si>
  <si>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</si>
  <si>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</si>
  <si>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</si>
  <si>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</si>
  <si>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</si>
  <si>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</si>
  <si>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</si>
  <si>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</si>
  <si>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</si>
  <si>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</si>
  <si>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</si>
  <si>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</si>
  <si>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</si>
  <si>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</si>
  <si>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</si>
  <si>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</si>
  <si>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</si>
  <si>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</si>
  <si>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</si>
  <si>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</si>
  <si>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</si>
  <si>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</si>
  <si>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</si>
  <si>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</si>
  <si>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</si>
  <si>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</si>
  <si>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</si>
  <si>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</si>
  <si>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</si>
  <si>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</si>
  <si>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</si>
  <si>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</si>
  <si>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</si>
  <si>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</si>
  <si>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</si>
  <si>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</si>
  <si>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</si>
  <si>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</si>
  <si>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</si>
  <si>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</si>
  <si>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</si>
  <si>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</si>
  <si>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</si>
  <si>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</si>
  <si>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</si>
  <si>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</si>
  <si>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</si>
  <si>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</si>
  <si>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</si>
  <si>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</si>
  <si>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</si>
  <si>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</si>
  <si>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</si>
  <si>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</si>
  <si>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</si>
  <si>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</si>
  <si>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</si>
  <si>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</si>
  <si>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</si>
  <si>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</si>
  <si>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</si>
  <si>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</si>
  <si>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</si>
  <si>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</si>
  <si>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</si>
  <si>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</si>
  <si>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</si>
  <si>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</si>
  <si>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</si>
  <si>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</si>
  <si>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</si>
  <si>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</si>
  <si>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</si>
  <si>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</si>
  <si>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</si>
  <si>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</si>
  <si>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</si>
  <si>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</si>
  <si>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</si>
  <si>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</si>
  <si>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</si>
  <si>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</si>
  <si>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</si>
  <si>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</si>
  <si>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</si>
  <si>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</si>
  <si>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</si>
  <si>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</si>
  <si>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</si>
  <si>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</si>
  <si>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</si>
  <si>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</si>
  <si>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</si>
  <si>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</si>
  <si>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</si>
  <si>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</si>
  <si>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</si>
  <si>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</si>
  <si>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</si>
  <si>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</si>
  <si>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</si>
  <si>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</si>
  <si>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</si>
  <si>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</si>
  <si>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</si>
  <si>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</si>
  <si>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</si>
  <si>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</si>
  <si>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</si>
  <si>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</si>
  <si>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</si>
  <si>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</si>
  <si>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</si>
  <si>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</si>
  <si>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</si>
  <si>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</si>
  <si>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</si>
  <si>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</si>
  <si>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</si>
  <si>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</si>
  <si>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</si>
  <si>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</si>
  <si>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</si>
  <si>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</si>
  <si>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</si>
  <si>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</si>
  <si>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</si>
  <si>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</si>
  <si>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</si>
  <si>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</si>
  <si>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</si>
  <si>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</si>
  <si>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</si>
  <si>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</si>
  <si>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</si>
  <si>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</si>
  <si>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</si>
  <si>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</si>
  <si>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</si>
  <si>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</si>
  <si>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</si>
  <si>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</si>
  <si>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</si>
  <si>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</si>
  <si>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</si>
  <si>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</si>
  <si>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</si>
  <si>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</si>
  <si>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</si>
  <si>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</si>
  <si>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</si>
  <si>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</si>
  <si>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</si>
  <si>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</si>
  <si>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</si>
  <si>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</si>
  <si>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</si>
  <si>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</si>
  <si>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</si>
  <si>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</si>
  <si>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</si>
  <si>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</si>
  <si>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</si>
  <si>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</si>
  <si>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</si>
  <si>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</si>
  <si>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</si>
  <si>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</si>
  <si>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</si>
  <si>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</si>
  <si>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</si>
  <si>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</si>
  <si>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</si>
  <si>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</si>
  <si>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</si>
  <si>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</si>
  <si>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</si>
  <si>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</si>
  <si>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</si>
  <si>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</si>
  <si>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</si>
  <si>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</si>
  <si>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</si>
  <si>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</si>
  <si>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</si>
  <si>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</si>
  <si>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</si>
  <si>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</si>
  <si>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</si>
  <si>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</si>
  <si>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</si>
  <si>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</si>
  <si>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</si>
  <si>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</si>
  <si>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</si>
  <si>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</si>
  <si>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</si>
  <si>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</si>
  <si>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</si>
  <si>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</si>
  <si>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</si>
  <si>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</si>
  <si>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</si>
  <si>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</si>
  <si>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</si>
  <si>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</si>
  <si>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</si>
  <si>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</si>
  <si>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</si>
  <si>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</si>
  <si>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</si>
  <si>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</si>
  <si>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</si>
  <si>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</si>
  <si>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</si>
  <si>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</si>
  <si>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</si>
  <si>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</si>
  <si>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</si>
  <si>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</si>
  <si>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</si>
  <si>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</si>
  <si>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</si>
  <si>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</si>
  <si>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</si>
  <si>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</si>
  <si>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</si>
  <si>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</si>
  <si>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</si>
  <si>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</si>
  <si>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</si>
  <si>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</si>
  <si>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</si>
  <si>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</si>
  <si>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</si>
  <si>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</si>
  <si>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</si>
  <si>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</si>
  <si>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</si>
  <si>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</si>
  <si>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</si>
  <si>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</si>
  <si>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</si>
  <si>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</si>
  <si>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</si>
  <si>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</si>
  <si>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</si>
  <si>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</si>
  <si>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</si>
  <si>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</si>
  <si>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</si>
  <si>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</si>
  <si>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</si>
  <si>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</si>
  <si>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</si>
  <si>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</si>
  <si>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</si>
  <si>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</si>
  <si>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</si>
  <si>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</si>
  <si>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</si>
  <si>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</si>
  <si>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</si>
  <si>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</si>
  <si>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</si>
  <si>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</si>
  <si>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</si>
  <si>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</si>
  <si>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</si>
  <si>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</si>
  <si>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</si>
  <si>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</si>
  <si>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</si>
  <si>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</si>
  <si>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</si>
  <si>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</si>
  <si>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</si>
  <si>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</si>
  <si>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</si>
  <si>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</si>
  <si>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</si>
  <si>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</si>
  <si>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</si>
  <si>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</si>
  <si>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</si>
  <si>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</si>
  <si>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</si>
  <si>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</si>
  <si>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</si>
  <si>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</si>
  <si>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</si>
  <si>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</si>
  <si>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</si>
  <si>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</si>
  <si>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</si>
  <si>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</si>
  <si>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</si>
  <si>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</si>
  <si>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</si>
  <si>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</si>
  <si>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</si>
  <si>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</si>
  <si>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</si>
  <si>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</si>
  <si>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</si>
  <si>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</si>
  <si>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</si>
  <si>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</si>
  <si>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</si>
  <si>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</si>
  <si>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</si>
  <si>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</si>
  <si>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</si>
  <si>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</si>
  <si>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</si>
  <si>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</si>
  <si>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</si>
  <si>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</si>
  <si>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</si>
  <si>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</si>
  <si>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</si>
  <si>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</si>
  <si>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</si>
  <si>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</si>
  <si>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</si>
  <si>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</si>
  <si>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</si>
  <si>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</si>
  <si>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</si>
  <si>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</si>
  <si>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</si>
  <si>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</si>
  <si>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</si>
  <si>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</si>
  <si>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</si>
  <si>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</si>
  <si>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</si>
  <si>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</si>
  <si>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</si>
  <si>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</si>
  <si>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</si>
  <si>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</si>
  <si>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</si>
  <si>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</si>
  <si>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</si>
  <si>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</si>
  <si>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</si>
  <si>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</si>
  <si>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</si>
  <si>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</si>
  <si>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</si>
  <si>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</si>
  <si>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</si>
  <si>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</si>
  <si>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</si>
  <si>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</si>
  <si>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</si>
  <si>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</si>
  <si>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</si>
  <si>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</si>
  <si>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</si>
  <si>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</si>
  <si>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</si>
  <si>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</si>
  <si>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</si>
  <si>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</si>
  <si>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</si>
  <si>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</si>
  <si>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</si>
  <si>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</si>
  <si>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</si>
  <si>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</si>
  <si>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</si>
  <si>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</si>
  <si>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</si>
  <si>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</si>
  <si>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</si>
  <si>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</si>
  <si>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</si>
  <si>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</si>
  <si>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</si>
  <si>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</si>
  <si>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</si>
  <si>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</si>
  <si>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</si>
  <si>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</si>
  <si>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</si>
  <si>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</si>
  <si>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</si>
  <si>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</si>
  <si>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</si>
  <si>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</si>
  <si>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</si>
  <si>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</si>
  <si>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</si>
  <si>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</si>
  <si>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</si>
  <si>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</si>
  <si>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</si>
  <si>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</si>
  <si>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</si>
  <si>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</si>
  <si>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</si>
  <si>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</si>
  <si>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</si>
  <si>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</si>
  <si>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</si>
  <si>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</si>
  <si>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</si>
  <si>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</si>
  <si>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</si>
  <si>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</si>
  <si>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</si>
  <si>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</si>
  <si>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</si>
  <si>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</si>
  <si>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</si>
  <si>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</si>
  <si>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</si>
  <si>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</si>
  <si>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</si>
  <si>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</si>
  <si>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</si>
  <si>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</si>
  <si>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</si>
  <si>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</si>
  <si>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</si>
  <si>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</si>
  <si>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</si>
  <si>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</si>
  <si>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</si>
  <si>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</si>
  <si>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</si>
  <si>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</si>
  <si>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</si>
  <si>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</si>
  <si>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</si>
  <si>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</si>
  <si>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</si>
  <si>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</si>
  <si>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</si>
  <si>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</si>
  <si>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</si>
  <si>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</si>
  <si>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</si>
  <si>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</si>
  <si>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</si>
  <si>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</si>
  <si>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</si>
  <si>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</si>
  <si>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</si>
  <si>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</si>
  <si>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</si>
  <si>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</si>
  <si>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</si>
  <si>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</si>
  <si>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</si>
  <si>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</si>
  <si>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</si>
  <si>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</si>
  <si>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</si>
  <si>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</si>
  <si>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</si>
  <si>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</si>
  <si>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</si>
  <si>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</si>
  <si>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</si>
  <si>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</si>
  <si>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</si>
  <si>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</si>
  <si>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</si>
  <si>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</si>
  <si>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</si>
  <si>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</si>
  <si>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</si>
  <si>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</si>
  <si>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</si>
  <si>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</si>
  <si>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</si>
  <si>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</si>
  <si>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</si>
  <si>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</si>
  <si>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</si>
  <si>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</si>
  <si>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</si>
  <si>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</si>
  <si>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</si>
  <si>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</si>
  <si>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</si>
  <si>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</si>
  <si>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</si>
  <si>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</si>
  <si>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</si>
  <si>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</si>
  <si>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</si>
  <si>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</si>
  <si>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</si>
  <si>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</si>
  <si>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</si>
  <si>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</si>
  <si>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</si>
  <si>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</si>
  <si>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</si>
  <si>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</si>
  <si>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</si>
  <si>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</si>
  <si>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</si>
  <si>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</si>
  <si>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</si>
  <si>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</si>
  <si>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</si>
  <si>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</si>
  <si>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</si>
  <si>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</si>
  <si>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</si>
  <si>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</si>
  <si>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</si>
  <si>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</si>
  <si>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</si>
  <si>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</si>
  <si>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</si>
  <si>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</si>
  <si>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</si>
  <si>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</si>
  <si>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</si>
  <si>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</si>
  <si>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</si>
  <si>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</si>
  <si>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</si>
  <si>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</si>
  <si>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</si>
  <si>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</si>
  <si>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</si>
  <si>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</si>
  <si>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</si>
  <si>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</si>
  <si>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</si>
  <si>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</si>
  <si>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</si>
  <si>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</si>
  <si>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</si>
  <si>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</si>
  <si>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</si>
  <si>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</si>
  <si>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</si>
  <si>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</si>
  <si>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</si>
  <si>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</si>
  <si>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</si>
  <si>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</si>
  <si>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</si>
  <si>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</si>
  <si>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</si>
  <si>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</si>
  <si>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</si>
  <si>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</si>
  <si>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</si>
  <si>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</si>
  <si>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</si>
  <si>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</si>
  <si>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</si>
  <si>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</si>
  <si>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</si>
  <si>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</si>
  <si>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</si>
  <si>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</si>
  <si>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</si>
  <si>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</si>
  <si>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</si>
  <si>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</si>
  <si>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</si>
  <si>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</si>
  <si>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</si>
  <si>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</si>
  <si>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</si>
  <si>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</si>
  <si>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</si>
  <si>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</si>
  <si>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</si>
  <si>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</si>
  <si>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</si>
  <si>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</si>
  <si>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</si>
  <si>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</si>
  <si>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</si>
  <si>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</si>
  <si>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</si>
  <si>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</si>
  <si>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</si>
  <si>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</si>
  <si>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</si>
  <si>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</si>
  <si>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</si>
  <si>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</si>
  <si>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</si>
  <si>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</si>
  <si>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</si>
  <si>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</si>
  <si>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</si>
  <si>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</si>
  <si>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</si>
  <si>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</si>
  <si>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</si>
  <si>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</si>
  <si>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</si>
  <si>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</si>
  <si>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</si>
  <si>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</si>
  <si>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</si>
  <si>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</si>
  <si>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</si>
  <si>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</si>
  <si>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</si>
  <si>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</si>
  <si>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</si>
  <si>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</si>
  <si>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</si>
  <si>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</si>
  <si>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</si>
  <si>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</si>
  <si>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</si>
  <si>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</si>
  <si>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</si>
  <si>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</si>
  <si>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</si>
  <si>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</si>
  <si>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</si>
  <si>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</si>
  <si>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</si>
  <si>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</si>
  <si>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</si>
  <si>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</si>
  <si>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</si>
  <si>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</si>
  <si>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</si>
  <si>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</si>
  <si>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</si>
  <si>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</si>
  <si>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</si>
  <si>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</si>
  <si>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</si>
  <si>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</si>
  <si>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</si>
  <si>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</si>
  <si>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</si>
  <si>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</si>
  <si>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</si>
  <si>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</si>
  <si>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</si>
  <si>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</si>
  <si>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</si>
  <si>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</si>
  <si>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</si>
  <si>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</si>
  <si>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</si>
  <si>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</si>
  <si>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</si>
  <si>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</si>
  <si>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</si>
  <si>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</si>
  <si>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</si>
  <si>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</si>
  <si>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</si>
  <si>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</si>
  <si>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</si>
  <si>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</si>
  <si>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</si>
  <si>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</si>
  <si>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</si>
  <si>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</si>
  <si>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</si>
  <si>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</si>
  <si>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</si>
  <si>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</si>
  <si>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</si>
  <si>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</si>
  <si>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</si>
  <si>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</si>
  <si>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</si>
  <si>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</si>
  <si>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</si>
  <si>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</si>
  <si>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</si>
  <si>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</si>
  <si>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</si>
  <si>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</si>
  <si>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</si>
  <si>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</si>
  <si>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</si>
  <si>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</si>
  <si>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</si>
  <si>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</si>
  <si>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</si>
  <si>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</si>
  <si>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</si>
  <si>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</si>
  <si>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</si>
  <si>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</si>
  <si>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</si>
  <si>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</si>
  <si>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</si>
  <si>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</si>
  <si>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</si>
  <si>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</si>
  <si>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</si>
  <si>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</si>
  <si>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</si>
  <si>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</si>
  <si>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</si>
  <si>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</si>
  <si>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</si>
  <si>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</si>
  <si>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</si>
  <si>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</si>
  <si>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</si>
  <si>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</si>
  <si>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</si>
  <si>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</si>
  <si>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</si>
  <si>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</si>
  <si>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</si>
  <si>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</si>
  <si>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</si>
  <si>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</si>
  <si>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</si>
  <si>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</si>
  <si>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</si>
  <si>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</si>
  <si>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</si>
  <si>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</si>
  <si>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</si>
  <si>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</si>
  <si>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</si>
  <si>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</si>
  <si>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</si>
  <si>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</si>
  <si>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</si>
  <si>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</si>
  <si>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</si>
  <si>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</si>
  <si>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</si>
  <si>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</si>
  <si>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</si>
  <si>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</si>
  <si>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</si>
  <si>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</si>
  <si>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</si>
  <si>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</si>
  <si>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</si>
  <si>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</si>
  <si>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</si>
  <si>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</si>
  <si>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</si>
  <si>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</si>
  <si>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</si>
  <si>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</si>
  <si>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</si>
  <si>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</si>
  <si>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</si>
  <si>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</si>
  <si>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</si>
  <si>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</si>
  <si>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</si>
  <si>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</si>
  <si>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</si>
  <si>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</si>
  <si>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</si>
  <si>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</si>
  <si>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</si>
  <si>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</si>
  <si>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</si>
  <si>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</si>
  <si>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</si>
  <si>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</si>
  <si>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</si>
  <si>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</si>
  <si>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</si>
  <si>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</si>
  <si>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</si>
  <si>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</si>
  <si>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</si>
  <si>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</si>
  <si>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</si>
  <si>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</si>
  <si>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</si>
  <si>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</si>
  <si>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</si>
  <si>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</si>
  <si>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</si>
  <si>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</si>
  <si>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</si>
  <si>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</si>
  <si>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</si>
  <si>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</si>
  <si>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</si>
  <si>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</si>
  <si>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</si>
  <si>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</si>
  <si>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</si>
  <si>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</si>
  <si>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</si>
  <si>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</si>
  <si>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</si>
  <si>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</si>
  <si>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</si>
  <si>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</si>
  <si>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</si>
  <si>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</si>
  <si>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</si>
  <si>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</si>
  <si>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</si>
  <si>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</si>
  <si>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</si>
  <si>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</si>
  <si>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</si>
  <si>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</si>
  <si>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</si>
  <si>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</si>
  <si>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</si>
  <si>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</si>
  <si>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</si>
  <si>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</si>
  <si>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</si>
  <si>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</si>
  <si>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</si>
  <si>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</si>
  <si>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</si>
  <si>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</si>
  <si>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</si>
  <si>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</si>
  <si>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</si>
  <si>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</si>
  <si>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</si>
  <si>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</si>
  <si>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</si>
  <si>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</si>
  <si>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</si>
  <si>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</si>
  <si>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</si>
  <si>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</si>
  <si>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</si>
  <si>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</si>
  <si>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</si>
  <si>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</si>
  <si>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</si>
  <si>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</si>
  <si>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</si>
  <si>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</si>
  <si>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</si>
  <si>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</si>
  <si>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</si>
  <si>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</si>
  <si>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</si>
  <si>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</si>
  <si>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</si>
  <si>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</si>
  <si>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</si>
  <si>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</si>
  <si>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</si>
  <si>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</si>
  <si>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</si>
  <si>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</si>
  <si>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</si>
  <si>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</si>
  <si>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</si>
  <si>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</si>
  <si>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</si>
  <si>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</si>
  <si>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</si>
  <si>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</si>
  <si>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</si>
  <si>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</si>
  <si>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</si>
  <si>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</si>
  <si>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</si>
  <si>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</si>
  <si>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</si>
  <si>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</si>
  <si>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</si>
  <si>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</si>
  <si>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</si>
  <si>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</si>
  <si>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</si>
  <si>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</si>
  <si>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</si>
  <si>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</si>
  <si>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</si>
  <si>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</si>
  <si>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</si>
  <si>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</si>
  <si>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</si>
  <si>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</si>
  <si>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</si>
  <si>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</si>
  <si>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</si>
  <si>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</si>
  <si>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</si>
  <si>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</si>
  <si>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</si>
  <si>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</si>
  <si>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</si>
  <si>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</si>
  <si>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</si>
  <si>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</si>
  <si>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</si>
  <si>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</si>
  <si>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</si>
  <si>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</si>
  <si>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</si>
  <si>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</si>
  <si>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</si>
  <si>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</si>
  <si>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</si>
  <si>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</si>
  <si>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</si>
  <si>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</si>
  <si>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</si>
  <si>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</si>
  <si>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</si>
  <si>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</si>
  <si>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</si>
  <si>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</si>
  <si>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</si>
  <si>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</si>
  <si>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</si>
  <si>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</si>
  <si>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</si>
  <si>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</si>
  <si>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</si>
  <si>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</si>
  <si>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</si>
  <si>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</si>
  <si>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</si>
  <si>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</si>
  <si>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</si>
  <si>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</si>
  <si>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</si>
  <si>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</si>
  <si>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</si>
  <si>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</si>
  <si>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</si>
  <si>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</si>
  <si>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</si>
  <si>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</si>
  <si>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</si>
  <si>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</si>
  <si>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</si>
  <si>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</si>
  <si>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</si>
  <si>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</si>
  <si>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</si>
  <si>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</si>
  <si>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</si>
  <si>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</si>
  <si>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</si>
  <si>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</si>
  <si>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</si>
  <si>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</si>
  <si>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</si>
  <si>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</si>
  <si>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</si>
  <si>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</si>
  <si>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</si>
  <si>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</si>
  <si>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</si>
  <si>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</si>
  <si>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</si>
  <si>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</si>
  <si>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</si>
  <si>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</si>
  <si>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</si>
  <si>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</si>
  <si>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</si>
  <si>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</si>
  <si>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</si>
  <si>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</si>
  <si>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</si>
  <si>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</si>
  <si>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</si>
  <si>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</si>
  <si>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</si>
  <si>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</si>
  <si>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</si>
  <si>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</si>
  <si>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</si>
  <si>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</si>
  <si>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</si>
  <si>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</si>
  <si>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</si>
  <si>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</si>
  <si>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</si>
  <si>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</si>
  <si>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</si>
  <si>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</si>
  <si>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</si>
  <si>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</si>
  <si>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</si>
  <si>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</si>
  <si>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</si>
  <si>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</si>
  <si>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</si>
  <si>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</si>
  <si>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</si>
  <si>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</si>
  <si>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</si>
  <si>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</si>
  <si>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</si>
  <si>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</si>
  <si>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</si>
  <si>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</si>
  <si>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</si>
  <si>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</si>
  <si>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</si>
  <si>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</si>
  <si>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</si>
  <si>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</si>
  <si>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</si>
  <si>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</si>
  <si>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</si>
  <si>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</si>
  <si>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</si>
  <si>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</si>
  <si>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</si>
  <si>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</si>
  <si>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</si>
  <si>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</si>
  <si>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</si>
  <si>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</si>
  <si>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</si>
  <si>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</si>
  <si>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</si>
  <si>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</si>
  <si>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</si>
  <si>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</si>
  <si>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</si>
  <si>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</si>
  <si>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</si>
  <si>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</si>
  <si>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</si>
  <si>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</si>
  <si>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</si>
  <si>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</si>
  <si>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</si>
  <si>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</si>
  <si>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</si>
  <si>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</si>
  <si>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</si>
  <si>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</si>
  <si>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</si>
  <si>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</si>
  <si>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</si>
  <si>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</si>
  <si>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</si>
  <si>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</si>
  <si>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</si>
  <si>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</si>
  <si>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</si>
  <si>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</si>
  <si>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</si>
  <si>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</si>
  <si>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</si>
  <si>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</si>
  <si>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</si>
  <si>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</si>
  <si>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</si>
  <si>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</si>
  <si>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</si>
  <si>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</si>
  <si>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</si>
  <si>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</si>
  <si>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</si>
  <si>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</si>
  <si>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</si>
  <si>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</si>
  <si>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</si>
  <si>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</si>
  <si>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</si>
  <si>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</si>
  <si>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</si>
  <si>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</si>
  <si>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</si>
  <si>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</si>
  <si>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</si>
  <si>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</si>
  <si>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</si>
  <si>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</si>
  <si>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</si>
  <si>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</si>
  <si>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</si>
  <si>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</si>
  <si>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</si>
  <si>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</si>
  <si>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</si>
  <si>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</si>
  <si>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</si>
  <si>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</si>
  <si>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</si>
  <si>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</si>
  <si>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</si>
  <si>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</si>
  <si>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</si>
  <si>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</si>
  <si>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</si>
  <si>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</si>
  <si>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</si>
  <si>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</si>
  <si>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</si>
  <si>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</si>
  <si>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</si>
  <si>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</si>
  <si>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</si>
  <si>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</si>
  <si>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</si>
  <si>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</si>
  <si>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</si>
  <si>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</si>
  <si>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</si>
  <si>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</si>
  <si>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</si>
  <si>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</si>
  <si>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</si>
  <si>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</si>
  <si>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</si>
  <si>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</si>
  <si>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</si>
  <si>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</si>
  <si>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</si>
  <si>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</si>
  <si>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</si>
  <si>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</si>
  <si>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</si>
  <si>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</si>
  <si>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</si>
  <si>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</si>
  <si>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</si>
  <si>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</si>
  <si>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</si>
  <si>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</si>
  <si>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</si>
  <si>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</si>
  <si>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</si>
  <si>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</si>
  <si>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</si>
  <si>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</si>
  <si>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</si>
  <si>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</si>
  <si>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</si>
  <si>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</si>
  <si>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</si>
  <si>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</si>
  <si>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</si>
  <si>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</si>
  <si>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</si>
  <si>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</si>
  <si>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</si>
  <si>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</si>
  <si>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</si>
  <si>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</si>
  <si>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</si>
  <si>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</si>
  <si>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</si>
  <si>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</si>
  <si>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</si>
  <si>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</si>
  <si>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</si>
  <si>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</si>
  <si>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</si>
  <si>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</si>
  <si>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</si>
  <si>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</si>
  <si>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</si>
  <si>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</si>
  <si>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</si>
  <si>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</si>
  <si>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</si>
  <si>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</si>
  <si>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</si>
  <si>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</si>
  <si>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</si>
  <si>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</si>
  <si>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</si>
  <si>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</si>
  <si>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</si>
  <si>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</si>
  <si>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</si>
  <si>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</si>
  <si>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</si>
  <si>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</si>
  <si>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</si>
  <si>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</si>
  <si>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</si>
  <si>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</si>
  <si>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</si>
  <si>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</si>
  <si>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</si>
  <si>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</si>
  <si>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</si>
  <si>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</si>
  <si>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</si>
  <si>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</si>
  <si>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</si>
  <si>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</si>
  <si>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</si>
  <si>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</si>
  <si>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</si>
  <si>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</si>
  <si>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</si>
  <si>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</si>
  <si>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</si>
  <si>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</si>
  <si>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</si>
  <si>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</si>
  <si>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</si>
  <si>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</si>
  <si>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</si>
  <si>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</si>
  <si>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</si>
  <si>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</si>
  <si>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</si>
  <si>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</si>
  <si>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</si>
  <si>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</si>
  <si>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</si>
  <si>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</si>
  <si>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</si>
  <si>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</si>
  <si>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</si>
  <si>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</si>
  <si>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</si>
  <si>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</si>
  <si>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</si>
  <si>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</si>
  <si>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</si>
  <si>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</si>
  <si>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</si>
  <si>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</si>
  <si>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</si>
  <si>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</si>
  <si>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</si>
  <si>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</si>
  <si>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</si>
  <si>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</si>
  <si>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</si>
  <si>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</si>
  <si>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</si>
  <si>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</si>
  <si>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</si>
  <si>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</si>
  <si>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</si>
  <si>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</si>
  <si>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</si>
  <si>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</si>
  <si>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</si>
  <si>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</si>
  <si>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</si>
  <si>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</si>
  <si>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</si>
  <si>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</si>
  <si>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</si>
  <si>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</si>
  <si>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</si>
  <si>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</si>
  <si>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</si>
  <si>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</si>
  <si>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</si>
  <si>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</si>
  <si>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</si>
  <si>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</si>
  <si>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</si>
  <si>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</si>
  <si>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</si>
  <si>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</si>
  <si>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</si>
  <si>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</si>
  <si>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</si>
  <si>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</si>
  <si>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</si>
  <si>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</si>
  <si>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</si>
  <si>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</si>
  <si>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</si>
  <si>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</si>
  <si>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</si>
  <si>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</si>
  <si>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</si>
  <si>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</si>
  <si>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</si>
  <si>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</si>
  <si>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</si>
  <si>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</si>
  <si>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</si>
  <si>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</si>
  <si>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</si>
  <si>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</si>
  <si>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</si>
  <si>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</si>
  <si>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</si>
  <si>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</si>
  <si>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</si>
  <si>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</si>
  <si>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</si>
  <si>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</si>
  <si>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</si>
  <si>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</si>
  <si>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</si>
  <si>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</si>
  <si>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</si>
  <si>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</si>
  <si>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</si>
  <si>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</si>
  <si>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</si>
  <si>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</si>
  <si>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</si>
  <si>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</si>
  <si>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</si>
  <si>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</si>
  <si>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</si>
  <si>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</si>
  <si>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</si>
  <si>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</si>
  <si>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</si>
  <si>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</si>
  <si>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</si>
  <si>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</si>
  <si>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</si>
  <si>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</si>
  <si>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</si>
  <si>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</si>
  <si>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</si>
  <si>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</si>
  <si>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</si>
  <si>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</si>
  <si>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</si>
  <si>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</si>
  <si>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</si>
  <si>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</si>
  <si>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</si>
  <si>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</si>
  <si>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</si>
  <si>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</si>
  <si>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</si>
  <si>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</si>
  <si>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</si>
  <si>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</si>
  <si>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</si>
  <si>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</si>
  <si>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</si>
  <si>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</si>
  <si>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</si>
  <si>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</si>
  <si>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</si>
  <si>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</si>
  <si>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</si>
  <si>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</si>
  <si>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</si>
  <si>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</si>
  <si>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</si>
  <si>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</si>
  <si>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</si>
  <si>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</si>
  <si>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</si>
  <si>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</si>
  <si>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</si>
  <si>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</si>
  <si>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</si>
  <si>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</si>
  <si>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</si>
  <si>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</si>
  <si>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</si>
  <si>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</si>
  <si>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</si>
  <si>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</si>
  <si>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</si>
  <si>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</si>
  <si>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</si>
  <si>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</si>
  <si>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</si>
  <si>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</si>
  <si>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</si>
  <si>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</si>
  <si>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</si>
  <si>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</si>
  <si>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</si>
  <si>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</si>
  <si>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</si>
  <si>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</si>
  <si>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</si>
  <si>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</si>
  <si>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</si>
  <si>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</si>
  <si>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</si>
  <si>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</si>
  <si>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</si>
  <si>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</si>
  <si>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</si>
  <si>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</si>
  <si>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</si>
  <si>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</si>
  <si>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</si>
  <si>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</si>
  <si>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</si>
  <si>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</si>
  <si>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</si>
  <si>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</si>
  <si>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</si>
  <si>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</si>
  <si>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</si>
  <si>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</si>
  <si>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</si>
  <si>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</si>
  <si>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</si>
  <si>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</si>
  <si>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</si>
  <si>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</si>
  <si>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</si>
  <si>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</si>
  <si>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</si>
  <si>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</si>
  <si>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</si>
  <si>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</si>
  <si>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</si>
  <si>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</si>
  <si>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</si>
  <si>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</si>
  <si>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</si>
  <si>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</si>
  <si>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</si>
  <si>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</si>
  <si>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</si>
  <si>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</si>
  <si>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</si>
  <si>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</si>
  <si>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</si>
  <si>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</si>
  <si>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</si>
  <si>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</si>
  <si>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</si>
  <si>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</si>
  <si>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</si>
  <si>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</si>
  <si>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</si>
  <si>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</si>
  <si>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</si>
  <si>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</si>
  <si>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</si>
  <si>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</si>
  <si>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</si>
  <si>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</si>
  <si>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</si>
  <si>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</si>
  <si>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</si>
  <si>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</si>
  <si>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</si>
  <si>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</si>
  <si>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</si>
  <si>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</si>
  <si>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</si>
  <si>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</si>
  <si>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</si>
  <si>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</si>
  <si>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</si>
  <si>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</si>
  <si>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</si>
  <si>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</si>
  <si>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</si>
  <si>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</si>
  <si>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</si>
  <si>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</si>
  <si>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</si>
  <si>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</si>
  <si>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</si>
  <si>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</si>
  <si>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</si>
  <si>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</si>
  <si>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</si>
  <si>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</si>
  <si>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</si>
  <si>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</si>
  <si>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</si>
  <si>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</si>
  <si>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</si>
  <si>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</si>
  <si>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</si>
  <si>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</si>
  <si>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</si>
  <si>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</si>
  <si>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</si>
  <si>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</si>
  <si>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</si>
  <si>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</si>
  <si>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</si>
  <si>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</si>
  <si>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</si>
  <si>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</si>
  <si>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</si>
  <si>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</si>
  <si>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</si>
  <si>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</si>
  <si>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</si>
  <si>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</si>
  <si>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</si>
  <si>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</si>
  <si>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</si>
  <si>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</si>
  <si>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</si>
  <si>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</si>
  <si>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</si>
  <si>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</si>
  <si>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</si>
  <si>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</si>
  <si>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</si>
  <si>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</si>
  <si>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</si>
  <si>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</si>
  <si>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</si>
  <si>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</si>
  <si>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</si>
  <si>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</si>
  <si>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</si>
  <si>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</si>
  <si>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</si>
  <si>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</si>
  <si>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</si>
  <si>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</si>
  <si>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</si>
  <si>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</si>
  <si>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</si>
  <si>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</si>
  <si>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</si>
  <si>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</si>
  <si>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</si>
  <si>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</si>
  <si>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</si>
  <si>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</si>
  <si>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</si>
  <si>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</si>
  <si>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</si>
  <si>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</si>
  <si>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</si>
  <si>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</si>
  <si>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</si>
  <si>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</si>
  <si>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</si>
  <si>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</si>
  <si>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</si>
  <si>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</si>
  <si>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</si>
  <si>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</si>
  <si>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</si>
  <si>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</si>
  <si>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</si>
  <si>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</si>
  <si>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</si>
  <si>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</si>
  <si>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</si>
  <si>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</si>
  <si>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</si>
  <si>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</si>
  <si>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</si>
  <si>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</si>
  <si>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</si>
  <si>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</si>
  <si>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</si>
  <si>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</si>
  <si>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</si>
  <si>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</si>
  <si>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</si>
  <si>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</si>
  <si>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</si>
  <si>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</si>
  <si>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</si>
  <si>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</si>
  <si>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</si>
  <si>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</si>
  <si>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</si>
  <si>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</si>
  <si>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</si>
  <si>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</si>
  <si>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</si>
  <si>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</si>
  <si>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</si>
  <si>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</si>
  <si>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</si>
  <si>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</si>
  <si>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</si>
  <si>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</si>
  <si>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</si>
  <si>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</si>
  <si>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</si>
  <si>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</si>
  <si>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</si>
  <si>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</si>
  <si>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</si>
  <si>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</si>
  <si>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</si>
  <si>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</si>
  <si>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</si>
  <si>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</si>
  <si>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</si>
  <si>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</si>
  <si>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</si>
  <si>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</si>
  <si>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</si>
  <si>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</si>
  <si>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</si>
  <si>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</si>
  <si>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</si>
  <si>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</si>
  <si>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</si>
  <si>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</si>
  <si>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</si>
  <si>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</si>
  <si>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</si>
  <si>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</si>
  <si>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</si>
  <si>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</si>
  <si>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</si>
  <si>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</si>
  <si>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</si>
  <si>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</si>
  <si>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</si>
  <si>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</si>
  <si>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</si>
  <si>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</si>
  <si>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</si>
  <si>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</si>
  <si>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</si>
  <si>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</si>
  <si>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</si>
  <si>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</si>
  <si>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</si>
  <si>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</si>
  <si>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</si>
  <si>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</si>
  <si>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</si>
  <si>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</si>
  <si>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</si>
  <si>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</si>
  <si>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</si>
  <si>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</si>
  <si>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</si>
  <si>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</si>
  <si>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</si>
  <si>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</si>
  <si>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</si>
  <si>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</si>
  <si>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</si>
  <si>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</si>
  <si>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</si>
  <si>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</si>
  <si>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</si>
  <si>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</si>
  <si>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</si>
  <si>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</si>
  <si>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</si>
  <si>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</si>
  <si>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</si>
  <si>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</si>
  <si>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</si>
  <si>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</si>
  <si>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</si>
  <si>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</si>
  <si>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</si>
  <si>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</si>
  <si>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</si>
  <si>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</si>
  <si>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</si>
  <si>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</si>
  <si>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</si>
  <si>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</si>
  <si>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</si>
  <si>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</si>
  <si>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</si>
  <si>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</si>
  <si>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</si>
  <si>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</si>
  <si>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</si>
  <si>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</si>
  <si>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</si>
  <si>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</si>
  <si>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</si>
  <si>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</si>
  <si>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</si>
  <si>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</si>
  <si>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</si>
  <si>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</si>
  <si>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</si>
  <si>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</si>
  <si>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</si>
  <si>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</si>
  <si>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</si>
  <si>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</si>
  <si>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</si>
  <si>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</si>
  <si>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</si>
  <si>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</si>
  <si>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</si>
  <si>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</si>
  <si>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</si>
  <si>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</si>
  <si>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</si>
  <si>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</si>
  <si>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</si>
  <si>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</si>
  <si>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</si>
  <si>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</si>
  <si>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</si>
  <si>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</si>
  <si>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</si>
  <si>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</si>
  <si>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</si>
  <si>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</si>
  <si>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</si>
  <si>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</si>
  <si>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</si>
  <si>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</si>
  <si>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</si>
  <si>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</si>
  <si>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</si>
  <si>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</si>
  <si>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</si>
  <si>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</si>
  <si>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</si>
  <si>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</si>
  <si>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</si>
  <si>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</si>
  <si>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</si>
  <si>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</si>
  <si>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</si>
  <si>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</si>
  <si>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</si>
  <si>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</si>
  <si>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</si>
  <si>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</si>
  <si>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</si>
  <si>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</si>
  <si>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</si>
  <si>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</si>
  <si>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</si>
  <si>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</si>
  <si>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</si>
  <si>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</si>
  <si>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</si>
  <si>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</si>
  <si>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</si>
  <si>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</si>
  <si>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</si>
  <si>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</si>
  <si>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</si>
  <si>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</si>
  <si>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</si>
  <si>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</si>
  <si>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</si>
  <si>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</si>
  <si>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</si>
  <si>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</si>
  <si>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</si>
  <si>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</si>
  <si>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</si>
  <si>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</si>
  <si>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</si>
  <si>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</si>
  <si>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</si>
  <si>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</si>
  <si>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</si>
  <si>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</si>
  <si>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</si>
  <si>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</si>
  <si>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</si>
  <si>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</si>
  <si>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</si>
  <si>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</si>
  <si>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</si>
  <si>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</si>
  <si>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</si>
  <si>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</si>
  <si>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</si>
  <si>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</si>
  <si>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</si>
  <si>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</si>
  <si>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</si>
  <si>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</si>
  <si>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</si>
  <si>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</si>
  <si>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</si>
  <si>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</si>
  <si>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</si>
  <si>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</si>
  <si>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</si>
  <si>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</si>
  <si>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</si>
  <si>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</si>
  <si>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</si>
  <si>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</si>
  <si>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</si>
  <si>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</si>
  <si>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</si>
  <si>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</si>
  <si>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</si>
  <si>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</si>
  <si>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</si>
  <si>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</si>
  <si>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</si>
  <si>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</si>
  <si>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</si>
  <si>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</si>
  <si>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</si>
  <si>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</si>
  <si>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</si>
  <si>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</si>
  <si>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</si>
  <si>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</si>
  <si>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</si>
  <si>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</si>
  <si>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</si>
  <si>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</si>
  <si>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</si>
  <si>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</si>
  <si>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</si>
  <si>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</si>
  <si>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</si>
  <si>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</si>
  <si>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</si>
  <si>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</si>
  <si>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</si>
  <si>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</si>
  <si>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</si>
  <si>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</si>
  <si>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</si>
  <si>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</si>
  <si>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</si>
  <si>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</si>
  <si>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</si>
  <si>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</si>
  <si>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</si>
  <si>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</si>
  <si>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</si>
  <si>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</si>
  <si>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</si>
  <si>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</si>
  <si>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</si>
  <si>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</si>
  <si>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</si>
  <si>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</si>
  <si>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</si>
  <si>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</si>
  <si>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</si>
  <si>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</si>
  <si>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</si>
  <si>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</si>
  <si>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</si>
  <si>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</si>
  <si>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</si>
  <si>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</si>
  <si>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</si>
  <si>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</si>
  <si>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</si>
  <si>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</si>
  <si>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</si>
  <si>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</si>
  <si>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</si>
  <si>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</si>
  <si>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</si>
  <si>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</si>
  <si>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</si>
  <si>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</si>
  <si>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</si>
  <si>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</si>
  <si>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</si>
  <si>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</si>
  <si>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</si>
  <si>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</si>
  <si>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</si>
  <si>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</si>
  <si>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</si>
  <si>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</si>
  <si>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</si>
  <si>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</si>
  <si>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</si>
  <si>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</si>
  <si>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</si>
  <si>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</si>
  <si>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</si>
  <si>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</si>
  <si>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</si>
  <si>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</si>
  <si>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</si>
  <si>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</si>
  <si>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</si>
  <si>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</si>
  <si>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</si>
  <si>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</si>
  <si>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</si>
  <si>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</si>
  <si>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</si>
  <si>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</si>
  <si>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</si>
  <si>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</si>
  <si>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</si>
  <si>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</si>
  <si>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</si>
  <si>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</si>
  <si>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</si>
  <si>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</si>
  <si>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</si>
  <si>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</si>
  <si>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</si>
  <si>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</si>
  <si>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</si>
  <si>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</si>
  <si>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</si>
  <si>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</si>
  <si>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</si>
  <si>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</si>
  <si>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</si>
  <si>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</si>
  <si>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</si>
  <si>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</si>
  <si>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</si>
  <si>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</si>
  <si>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</si>
  <si>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</si>
  <si>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</si>
  <si>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</si>
  <si>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</si>
  <si>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</si>
  <si>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</si>
  <si>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</si>
  <si>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</si>
  <si>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</si>
  <si>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</si>
  <si>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</si>
  <si>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</si>
  <si>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</si>
  <si>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</si>
  <si>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</si>
  <si>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</si>
  <si>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</si>
  <si>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</si>
  <si>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</si>
  <si>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</si>
  <si>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</si>
  <si>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</si>
  <si>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</si>
  <si>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</si>
  <si>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</si>
  <si>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</si>
  <si>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</si>
  <si>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</si>
  <si>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</si>
  <si>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</si>
  <si>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</si>
  <si>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</si>
  <si>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</si>
  <si>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</si>
  <si>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</si>
  <si>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</si>
  <si>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</si>
  <si>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</si>
  <si>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</si>
  <si>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</si>
  <si>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</si>
  <si>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</si>
  <si>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</si>
  <si>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</si>
  <si>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</si>
  <si>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</si>
  <si>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</si>
  <si>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</si>
  <si>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</si>
  <si>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</si>
  <si>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</si>
  <si>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</si>
  <si>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</si>
  <si>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</si>
  <si>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</si>
  <si>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</si>
  <si>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</si>
  <si>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</si>
  <si>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</si>
  <si>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</si>
  <si>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</si>
  <si>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</si>
  <si>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</si>
  <si>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</si>
  <si>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</si>
  <si>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</si>
  <si>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</si>
  <si>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</si>
  <si>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</si>
  <si>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</si>
  <si>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</si>
  <si>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</si>
  <si>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</si>
  <si>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</si>
  <si>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</si>
  <si>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</si>
  <si>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</si>
  <si>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</si>
  <si>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</si>
  <si>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</si>
  <si>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</si>
  <si>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</si>
  <si>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</si>
  <si>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</si>
  <si>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</si>
  <si>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</si>
  <si>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</si>
  <si>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</si>
  <si>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</si>
  <si>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</si>
  <si>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</si>
  <si>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</si>
  <si>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</si>
  <si>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</si>
  <si>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</si>
  <si>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</si>
  <si>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</si>
  <si>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</si>
  <si>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</si>
  <si>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</si>
  <si>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</si>
  <si>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</si>
  <si>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</si>
  <si>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</si>
  <si>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</si>
  <si>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</si>
  <si>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</si>
  <si>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</si>
  <si>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</si>
  <si>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</si>
  <si>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</si>
  <si>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</si>
  <si>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</si>
  <si>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</si>
  <si>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</si>
  <si>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</si>
  <si>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</si>
  <si>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</si>
  <si>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</si>
  <si>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</si>
  <si>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</si>
  <si>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</si>
  <si>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</si>
  <si>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</si>
  <si>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</si>
  <si>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</si>
  <si>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</si>
  <si>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</si>
  <si>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</si>
  <si>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</si>
  <si>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</si>
  <si>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</si>
  <si>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</si>
  <si>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</si>
  <si>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</si>
  <si>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</si>
  <si>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</si>
  <si>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</si>
  <si>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</si>
  <si>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</si>
  <si>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</si>
  <si>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</si>
  <si>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</si>
  <si>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</si>
  <si>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</si>
  <si>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</si>
  <si>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</si>
  <si>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</si>
  <si>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</si>
  <si>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</si>
  <si>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</si>
  <si>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</si>
  <si>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</si>
  <si>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</si>
  <si>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</si>
  <si>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</si>
  <si>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</si>
  <si>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</si>
  <si>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</si>
  <si>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</si>
  <si>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</si>
  <si>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</si>
  <si>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</si>
  <si>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</si>
  <si>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</si>
  <si>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</si>
  <si>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</si>
  <si>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</si>
  <si>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</si>
  <si>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</si>
  <si>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</si>
  <si>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</si>
  <si>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</si>
  <si>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</si>
  <si>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</si>
  <si>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</si>
  <si>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</si>
  <si>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</si>
  <si>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</si>
  <si>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</si>
  <si>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</si>
  <si>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</si>
  <si>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</si>
  <si>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</si>
  <si>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</si>
  <si>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</si>
  <si>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</si>
  <si>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</si>
  <si>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</si>
  <si>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</si>
  <si>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</si>
  <si>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</si>
  <si>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</si>
  <si>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</si>
  <si>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</si>
  <si>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</si>
  <si>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</si>
  <si>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</si>
  <si>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</si>
  <si>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</si>
  <si>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</si>
  <si>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</si>
  <si>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</si>
  <si>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</si>
  <si>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</si>
  <si>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</si>
  <si>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</si>
  <si>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</si>
  <si>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</si>
  <si>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</si>
  <si>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</si>
  <si>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</si>
  <si>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</si>
  <si>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</si>
  <si>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</si>
  <si>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</si>
  <si>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</si>
  <si>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</si>
  <si>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</si>
  <si>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</si>
  <si>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</si>
  <si>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</si>
  <si>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</si>
  <si>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</si>
  <si>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</si>
  <si>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</si>
  <si>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</si>
  <si>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</si>
  <si>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</si>
  <si>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</si>
  <si>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</si>
  <si>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</si>
  <si>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</si>
  <si>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</si>
  <si>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</si>
  <si>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</si>
  <si>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</si>
  <si>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</si>
  <si>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</si>
  <si>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</si>
  <si>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</si>
  <si>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</si>
  <si>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</si>
  <si>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</si>
  <si>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</si>
  <si>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</si>
  <si>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</si>
  <si>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</si>
  <si>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</si>
  <si>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</si>
  <si>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</si>
  <si>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</si>
  <si>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</si>
  <si>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</si>
  <si>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</si>
  <si>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</si>
  <si>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</si>
  <si>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</si>
  <si>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</si>
  <si>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</si>
  <si>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</si>
  <si>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</si>
  <si>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</si>
  <si>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</si>
  <si>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</si>
  <si>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</si>
  <si>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</si>
  <si>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</si>
  <si>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</si>
  <si>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</si>
  <si>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</si>
  <si>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</si>
  <si>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</si>
  <si>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</si>
  <si>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</si>
  <si>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</si>
  <si>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</si>
  <si>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</si>
  <si>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</si>
  <si>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</si>
  <si>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</si>
  <si>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</si>
  <si>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</si>
  <si>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</si>
  <si>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</si>
  <si>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</si>
  <si>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</si>
  <si>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</si>
  <si>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</si>
  <si>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</si>
  <si>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</si>
  <si>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</si>
  <si>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</si>
  <si>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</si>
  <si>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</si>
  <si>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</si>
  <si>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</si>
  <si>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</si>
  <si>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</si>
  <si>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</si>
  <si>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</si>
  <si>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</si>
  <si>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</si>
  <si>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</si>
  <si>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</si>
  <si>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</si>
  <si>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</si>
  <si>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</si>
  <si>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</si>
  <si>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</si>
  <si>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</si>
  <si>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</si>
  <si>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</si>
  <si>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</si>
  <si>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</si>
  <si>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</si>
  <si>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</si>
  <si>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</si>
  <si>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</si>
  <si>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</si>
  <si>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</si>
  <si>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</si>
  <si>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</si>
  <si>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</si>
  <si>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</si>
  <si>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</si>
  <si>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</si>
  <si>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</si>
  <si>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</si>
  <si>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</si>
  <si>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</si>
  <si>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</si>
  <si>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</si>
  <si>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</si>
  <si>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</si>
  <si>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</si>
  <si>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</si>
  <si>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</si>
  <si>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</si>
  <si>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</si>
  <si>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</si>
  <si>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</si>
  <si>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</si>
  <si>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</si>
  <si>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</si>
  <si>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</si>
  <si>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</si>
  <si>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</si>
  <si>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</si>
  <si>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</si>
  <si>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</si>
  <si>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</si>
  <si>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</si>
  <si>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</si>
  <si>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</si>
  <si>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</si>
  <si>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</si>
  <si>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</si>
  <si>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</si>
  <si>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</si>
  <si>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</si>
  <si>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</si>
  <si>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</si>
  <si>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</si>
  <si>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</si>
  <si>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</si>
  <si>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</si>
  <si>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</si>
  <si>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</si>
  <si>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</si>
  <si>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</si>
  <si>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</si>
  <si>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</si>
  <si>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</si>
  <si>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</si>
  <si>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</si>
  <si>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</si>
  <si>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</si>
  <si>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</si>
  <si>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</si>
  <si>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</si>
  <si>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</si>
  <si>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</si>
  <si>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</si>
  <si>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</si>
  <si>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</si>
  <si>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</si>
  <si>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</si>
  <si>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</si>
  <si>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</si>
  <si>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</si>
  <si>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</si>
  <si>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</si>
  <si>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</si>
  <si>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</si>
  <si>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</si>
  <si>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</si>
  <si>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</si>
  <si>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</si>
  <si>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</si>
  <si>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</si>
  <si>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</si>
  <si>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</si>
  <si>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</si>
  <si>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</si>
  <si>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</si>
  <si>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</si>
  <si>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</si>
  <si>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</si>
  <si>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</si>
  <si>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</si>
  <si>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</si>
  <si>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</si>
  <si>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</si>
  <si>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</si>
  <si>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</si>
  <si>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</si>
  <si>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</si>
  <si>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</si>
  <si>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</si>
  <si>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</si>
  <si>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</si>
  <si>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</si>
  <si>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</si>
  <si>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</si>
  <si>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</si>
  <si>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</si>
  <si>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</si>
  <si>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</si>
  <si>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</si>
  <si>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</si>
  <si>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</si>
  <si>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</si>
  <si>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</si>
  <si>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</si>
  <si>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</si>
  <si>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</si>
  <si>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</si>
  <si>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</si>
  <si>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</si>
  <si>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</si>
  <si>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</si>
  <si>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</si>
  <si>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</si>
  <si>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</si>
  <si>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</si>
  <si>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</si>
  <si>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</si>
  <si>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</si>
  <si>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</si>
  <si>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</si>
  <si>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</si>
  <si>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</si>
  <si>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</si>
  <si>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</si>
  <si>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</si>
  <si>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</si>
  <si>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</si>
  <si>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</si>
  <si>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</si>
  <si>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</si>
  <si>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</si>
  <si>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</si>
  <si>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</si>
  <si>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</si>
  <si>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</si>
  <si>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</si>
  <si>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</si>
  <si>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</si>
  <si>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</si>
  <si>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</si>
  <si>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</si>
  <si>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</si>
  <si>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</si>
  <si>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</si>
  <si>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</si>
  <si>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</si>
  <si>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</si>
  <si>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</si>
  <si>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</si>
  <si>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</si>
  <si>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</si>
  <si>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</si>
  <si>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</si>
  <si>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</si>
  <si>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</si>
  <si>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</si>
  <si>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</si>
  <si>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</si>
  <si>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</si>
  <si>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</si>
  <si>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</si>
  <si>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</si>
  <si>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</si>
  <si>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</si>
  <si>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</si>
  <si>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</si>
  <si>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</si>
  <si>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</si>
  <si>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</si>
  <si>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</si>
  <si>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</si>
  <si>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</si>
  <si>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</si>
  <si>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</si>
  <si>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</si>
  <si>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</si>
  <si>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</si>
  <si>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</si>
  <si>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</si>
  <si>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</si>
  <si>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</si>
  <si>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</si>
  <si>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</si>
  <si>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</si>
  <si>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</si>
  <si>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</si>
  <si>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</si>
  <si>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</si>
  <si>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</si>
  <si>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</si>
  <si>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</si>
  <si>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</si>
  <si>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</si>
  <si>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</si>
  <si>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</si>
  <si>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</si>
  <si>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</si>
  <si>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</si>
  <si>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</si>
  <si>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</si>
  <si>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</si>
  <si>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</si>
  <si>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</si>
  <si>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</si>
  <si>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</si>
  <si>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</si>
  <si>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</si>
  <si>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</si>
  <si>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</si>
  <si>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</si>
  <si>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</si>
  <si>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</si>
  <si>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</si>
  <si>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</si>
  <si>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</si>
  <si>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</si>
  <si>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</si>
  <si>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</si>
  <si>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</si>
  <si>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</si>
  <si>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</si>
  <si>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</si>
  <si>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</si>
  <si>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</si>
  <si>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</si>
  <si>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</si>
  <si>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</si>
  <si>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</si>
  <si>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</si>
  <si>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</si>
  <si>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</si>
  <si>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</si>
  <si>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</si>
  <si>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</si>
  <si>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</si>
  <si>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</si>
  <si>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</si>
  <si>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</si>
  <si>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</si>
  <si>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</si>
  <si>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</si>
  <si>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</si>
  <si>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</si>
  <si>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</si>
  <si>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</si>
  <si>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</si>
  <si>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</si>
  <si>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</si>
  <si>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</si>
  <si>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</si>
  <si>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</si>
  <si>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</si>
  <si>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</si>
  <si>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</si>
  <si>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</si>
  <si>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</si>
  <si>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</si>
  <si>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</si>
  <si>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</si>
  <si>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</si>
  <si>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</si>
  <si>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</si>
  <si>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</si>
  <si>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</si>
  <si>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</si>
  <si>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</si>
  <si>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</si>
  <si>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</si>
  <si>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</si>
  <si>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</si>
  <si>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</si>
  <si>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</si>
  <si>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</si>
  <si>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</si>
  <si>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</si>
  <si>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</si>
  <si>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</si>
  <si>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</si>
  <si>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</si>
  <si>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</si>
  <si>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</si>
  <si>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</si>
  <si>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</si>
  <si>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</si>
  <si>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</si>
  <si>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</si>
  <si>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</si>
  <si>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</si>
  <si>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</si>
  <si>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</si>
  <si>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</si>
  <si>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</si>
  <si>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</si>
  <si>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</si>
  <si>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</si>
  <si>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</si>
  <si>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</si>
  <si>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</si>
  <si>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</si>
  <si>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</si>
  <si>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</si>
  <si>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</si>
  <si>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</si>
  <si>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</si>
  <si>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</si>
  <si>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</si>
  <si>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</si>
  <si>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</si>
  <si>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</si>
  <si>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</si>
  <si>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</si>
  <si>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</si>
  <si>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</si>
  <si>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</si>
  <si>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</si>
  <si>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</si>
  <si>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</si>
  <si>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</si>
  <si>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</si>
  <si>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</si>
  <si>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</si>
  <si>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</si>
  <si>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</si>
  <si>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</si>
  <si>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</si>
  <si>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</si>
  <si>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</si>
  <si>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</si>
  <si>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</si>
  <si>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</si>
  <si>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</si>
  <si>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</si>
  <si>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</si>
  <si>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</si>
  <si>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</si>
  <si>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</si>
  <si>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</si>
  <si>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</si>
  <si>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</si>
  <si>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</si>
  <si>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</si>
  <si>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</si>
  <si>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</si>
  <si>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</si>
  <si>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</si>
  <si>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</si>
  <si>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</si>
  <si>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</si>
  <si>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</si>
  <si>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</si>
  <si>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</si>
  <si>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</si>
  <si>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</si>
  <si>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</si>
  <si>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</si>
  <si>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</si>
  <si>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</si>
  <si>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</si>
  <si>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</si>
  <si>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</si>
  <si>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</si>
  <si>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</si>
  <si>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</si>
  <si>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</si>
  <si>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</si>
  <si>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</si>
  <si>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</si>
  <si>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</si>
  <si>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</si>
  <si>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</si>
  <si>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</si>
  <si>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</si>
  <si>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</si>
  <si>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</si>
  <si>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</si>
  <si>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</si>
  <si>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</si>
  <si>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</si>
  <si>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</si>
  <si>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</si>
  <si>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</si>
  <si>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</si>
  <si>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</si>
  <si>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</si>
  <si>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</si>
  <si>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</si>
  <si>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</si>
  <si>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</si>
  <si>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</si>
  <si>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</si>
  <si>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</si>
  <si>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</si>
  <si>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</si>
  <si>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</si>
  <si>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</si>
  <si>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</si>
  <si>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</si>
  <si>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</si>
  <si>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</si>
  <si>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</si>
  <si>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</si>
  <si>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</si>
  <si>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</si>
  <si>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</si>
  <si>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</si>
  <si>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</si>
  <si>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</si>
  <si>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</si>
  <si>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</si>
  <si>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</si>
  <si>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</si>
  <si>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</si>
  <si>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</si>
  <si>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</si>
  <si>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</si>
  <si>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</si>
  <si>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</si>
  <si>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</si>
  <si>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</si>
  <si>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</si>
  <si>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</si>
  <si>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</si>
  <si>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</si>
  <si>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</si>
  <si>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</si>
  <si>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</si>
  <si>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</si>
  <si>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</si>
  <si>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</si>
  <si>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</si>
  <si>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</si>
  <si>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</si>
  <si>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</si>
  <si>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</si>
  <si>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</si>
  <si>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</si>
  <si>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</si>
  <si>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</si>
  <si>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</si>
  <si>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</si>
  <si>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</si>
  <si>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</si>
  <si>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</si>
  <si>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</si>
  <si>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</si>
  <si>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</si>
  <si>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</si>
  <si>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</si>
  <si>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</si>
  <si>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</si>
  <si>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</si>
  <si>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</si>
  <si>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</si>
  <si>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</si>
  <si>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</si>
  <si>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</si>
  <si>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</si>
  <si>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</si>
  <si>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</si>
  <si>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</si>
  <si>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</si>
  <si>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</si>
  <si>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</si>
  <si>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</si>
  <si>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</si>
  <si>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</si>
  <si>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</si>
  <si>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</si>
  <si>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</si>
  <si>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</si>
  <si>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</si>
  <si>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</si>
  <si>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</si>
  <si>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</si>
  <si>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</si>
  <si>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</si>
  <si>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</si>
  <si>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</si>
  <si>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</si>
  <si>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</si>
  <si>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</si>
  <si>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</si>
  <si>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30mins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</si>
  <si>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</si>
  <si>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</si>
  <si>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</si>
  <si>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</si>
  <si>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</si>
  <si>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</si>
  <si>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</si>
  <si>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</si>
  <si>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</si>
  <si>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</si>
  <si>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</si>
  <si>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</si>
  <si>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</si>
  <si>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</si>
  <si>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</si>
  <si>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</si>
  <si>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</si>
  <si>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</si>
  <si>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</si>
  <si>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</si>
  <si>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</si>
  <si>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</si>
  <si>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</si>
  <si>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</si>
  <si>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</si>
  <si>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</si>
  <si>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</si>
  <si>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</si>
  <si>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</si>
  <si>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</si>
  <si>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</si>
  <si>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</si>
  <si>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</si>
  <si>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</si>
  <si>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</si>
  <si>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</si>
  <si>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</si>
  <si>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</si>
  <si>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</si>
  <si>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</si>
  <si>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</si>
  <si>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</si>
  <si>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</si>
  <si>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</si>
  <si>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</si>
  <si>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</si>
  <si>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</si>
  <si>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</si>
  <si>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</si>
  <si>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</si>
  <si>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</si>
  <si>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</si>
  <si>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</si>
  <si>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</si>
  <si>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</si>
  <si>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</si>
  <si>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</si>
  <si>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</si>
  <si>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</si>
  <si>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</si>
  <si>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</si>
  <si>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</si>
  <si>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</si>
  <si>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</si>
  <si>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</si>
  <si>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</si>
  <si>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</si>
  <si>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</si>
  <si>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</si>
  <si>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</si>
  <si>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</si>
  <si>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</si>
  <si>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</si>
  <si>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</si>
  <si>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</si>
  <si>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</si>
  <si>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</si>
  <si>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</si>
  <si>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</si>
  <si>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</si>
  <si>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</si>
  <si>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</si>
  <si>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</si>
  <si>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</si>
  <si>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</si>
  <si>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</si>
  <si>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PCM-20251103-00000895</t>
  </si>
  <si>
    <t>025-11-03 11:17:37</t>
  </si>
  <si>
    <t>ETA 150 min</t>
  </si>
  <si>
    <t>PCM-20251103-00001060</t>
  </si>
  <si>
    <t xml:space="preserve">EM team on the way ETA 60 mins </t>
  </si>
  <si>
    <t xml:space="preserve"> PCM-20250215-00000830 </t>
  </si>
  <si>
    <t>LTE site still down and  site located in aramco area access issue need special permission</t>
  </si>
  <si>
    <t>PCM-20251103-00000893</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</si>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</sst>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7" dataDxfId="156" headerRowBorderDxfId="154" tableBorderDxfId="155" totalsRowBorderDxfId="153">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2" totalsRowShown="0" headerRowDxfId="64" dataDxfId="63" headerRowBorderDxfId="61" tableBorderDxfId="62">
  <autoFilter ref="A1:L10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F11" sqref="F11"/>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301.63122291666514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0.14968356481404044</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45964.579648842591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45964.579648842591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45964.579648842591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45964.579648842591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45964.579648842591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45964.579648842591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45964.579648842591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45964.579648842591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45964.579648842591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45964.579648842591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45964.579648842591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45964.579648842591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45964.579648842591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45964.579648842591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45964.579648842591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45964.579648842591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45964.579648842591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45964.579648842591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45964.579648842591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45964.579648842591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45964.579648842591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45964.579648842591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45964.579648842591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45964.579648842591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45964.579648842591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45964.579648842591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45964.579648842591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45964.579648842591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45964.579648842591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45964.579648842591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45964.579648842591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45964.579648842591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45964.579648842591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45964.579648842591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45964.579648842591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45964.579648842591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45964.579648842591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45964.579648842591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45964.579648842591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45964.579648842591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45964.579648842591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45964.579648842591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45964.579648842591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45964.579648842591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45964.579648842591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45964.579648842591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45964.579648842591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45964.579648842591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45964.579648842591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45964.579648842591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45964.579648842591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45964.579648842591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45964.579648842591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45964.579648842591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45964.579648842591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45964.579648842591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45964.579648842591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45964.579648842591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45964.579648842591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45964.579648842591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45964.579648842591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45964.579648842591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45964.579648842591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45964.579648842591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45964.579648842591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45964.579648842591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45964.579648842591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45964.579648842591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45964.579648842591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45964.579648842591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45964.579648842591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45964.579648842591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45964.579648842591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45964.579648842591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45964.579648842591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45964.579648842591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45964.579648842591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45964.579648842591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45964.579648842591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45964.579648842591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45964.579648842591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45964.579648842591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45964.579648842591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45964.579648842591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45964.579648842591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45964.579648842591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45964.579648842591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45964.579648842591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45964.579648842591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45964.579648842591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45964.579648842591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45964.579648842591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45964.579648842591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45964.579648842591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45964.579648842591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45964.579648842591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45964.579648842591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45964.579648842591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45964.579648842591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45964.579648842591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45964.579648842591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45964.579648842591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45964.579648842591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45964.579648842591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45964.579648842591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45964.579648842591</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45964.579648842591</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1222008B-145B-4F20-A101-406EB0F11624}"/>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workbookViewId="0">
      <selection activeCell="F9" sqref="F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139.5798108796298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5.8375655092604575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0.20863032407214632</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2</v>
      </c>
      <c r="D6" s="18" t="s">
        <v>38840</v>
      </c>
      <c r="E6" s="113" t="s">
        <v>39021</v>
      </c>
      <c r="F6" s="114">
        <v>45964.475532407407</v>
      </c>
      <c r="G6" s="115">
        <f ca="1">IFERROR(NOW()-F6,"-")</f>
        <v>0.10411643518455094</v>
      </c>
      <c r="H6" s="114" t="s">
        <v>39112</v>
      </c>
      <c r="I6" s="18" t="str">
        <f>IFERROR(VLOOKUP(D6,DB!A:F,6,0),"")</f>
        <v>Power cube</v>
      </c>
      <c r="J6" s="18" t="str">
        <f>IFERROR(VLOOKUP(D6,DB!A:G,7,0),"")</f>
        <v>In progress+No BB Design</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45964.579648842591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45964.579648842591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45964.579648842591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45964.579648842591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45964.579648842591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45964.579648842591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45964.579648842591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45964.579648842591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45964.579648842591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45964.579648842591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45964.579648842591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45964.579648842591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45964.579648842591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45964.579648842591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45964.579648842591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45964.579648842591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45964.579648842591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45964.579648842591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45964.579648842591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45964.579648842591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45964.579648842591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45964.579648842591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45964.579648842591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45964.579648842591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45964.579648842591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45964.579648842591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45964.579648842591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45964.579648842591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45964.579648842591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45964.579648842591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45964.579648842591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45964.579648842591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45964.579648842591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45964.579648842591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45964.579648842591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45964.579648842591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45964.579648842591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45964.579648842591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45964.579648842591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45964.579648842591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45964.579648842591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45964.579648842591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45964.579648842591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45964.579648842591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45964.579648842591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45964.579648842591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45964.579648842591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45964.579648842591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45964.579648842591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45964.579648842591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45964.579648842591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45964.579648842591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45964.579648842591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45964.579648842591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45964.579648842591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45964.579648842591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45964.579648842591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45964.579648842591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45964.579648842591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45964.579648842591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45964.579648842591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45964.579648842591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45964.579648842591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45964.579648842591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45964.579648842591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45964.579648842591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45964.579648842591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45964.579648842591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45964.579648842591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45964.579648842591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45964.579648842591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45964.579648842591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45964.579648842591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45964.579648842591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45964.579648842591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45964.579648842591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45964.579648842591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45964.579648842591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45964.579648842591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45964.579648842591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45964.579648842591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45964.579648842591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45964.579648842591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45964.579648842591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45964.579648842591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45964.579648842591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45964.579648842591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45964.579648842591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45964.579648842591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45964.579648842591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45964.579648842591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45964.579648842591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45964.579648842591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45964.579648842591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45964.579648842591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45964.579648842591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45964.579648842591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45964.579648842591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45964.579648842591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45964.579648842591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45964.579648842591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45964.579648842591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45964.579648842591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45964.579648842591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45964.579648842591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45964.579648842591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45964.579648842591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45964.579648842591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45964.579648842591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45964.579648842591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45964.579648842591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45964.579648842591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45964.579648842591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45964.579648842591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45964.579648842591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45964.579648842591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45964.579648842591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45964.579648842591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45964.579648842591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45964.579648842591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45964.579648842591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45964.579648842591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45964.579648842591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60"/>
      <c r="B130" s="161" t="str">
        <f>IFERROR(VLOOKUP(D130,DB!A:K,11,0),"")</f>
        <v/>
      </c>
      <c r="C130" s="161"/>
      <c r="D130" s="161"/>
      <c r="E130" s="162"/>
      <c r="F130" s="163"/>
      <c r="G130" s="164">
        <f ca="1">IFERROR(NOW()-F130,"-")</f>
        <v>45964.579648842591</v>
      </c>
      <c r="H130" s="163"/>
      <c r="I130" s="161" t="str">
        <f>IFERROR(VLOOKUP(D130,DB!A:F,6,0),"")</f>
        <v/>
      </c>
      <c r="J130" s="161" t="str">
        <f>IFERROR(VLOOKUP(D130,DB!A:G,7,0),"")</f>
        <v/>
      </c>
      <c r="K130" s="165"/>
      <c r="L130" s="161" t="str">
        <f>IFERROR(VLOOKUP(D130,DB!A:I,9,0),"")</f>
        <v/>
      </c>
      <c r="M130" s="161"/>
      <c r="N130" s="161"/>
      <c r="O130" s="161"/>
      <c r="P130" s="161"/>
      <c r="Q130" s="161"/>
      <c r="R130" s="161"/>
      <c r="S130" s="161"/>
      <c r="T130" s="161"/>
      <c r="U130" s="161"/>
      <c r="V130" s="161"/>
      <c r="W130" s="161"/>
      <c r="X130" s="161"/>
      <c r="Y130" s="161"/>
      <c r="Z130" s="161"/>
      <c r="AA130" s="16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61"/>
      <c r="AX130" s="161"/>
      <c r="AY130" s="161"/>
      <c r="AZ130" s="161"/>
      <c r="BA130" s="161"/>
      <c r="BB130" s="161"/>
      <c r="BC130" s="161"/>
      <c r="BD130" s="161"/>
      <c r="BE130" s="161"/>
      <c r="BF130" s="161"/>
      <c r="BG130" s="161"/>
      <c r="BH130" s="161"/>
      <c r="BI130" s="161"/>
      <c r="BJ130" s="161"/>
      <c r="BK130" s="161"/>
      <c r="BL130" s="161"/>
      <c r="BM130" s="161"/>
      <c r="BN130" s="161"/>
      <c r="BO130" s="161"/>
      <c r="BP130" s="161"/>
      <c r="BQ130" s="161"/>
      <c r="BR130" s="161"/>
      <c r="BS130" s="161"/>
      <c r="BT130" s="161"/>
      <c r="BU130" s="161"/>
      <c r="BV130" s="161"/>
      <c r="BW130" s="161"/>
      <c r="BX130" s="161"/>
      <c r="BY130" s="161"/>
      <c r="BZ130" s="161"/>
      <c r="CA130" s="161"/>
      <c r="CB130" s="161"/>
      <c r="CC130" s="161"/>
      <c r="CD130" s="161"/>
      <c r="CE130" s="161"/>
      <c r="CF130" s="161"/>
      <c r="CG130" s="161"/>
      <c r="CH130" s="161"/>
      <c r="CI130" s="161"/>
      <c r="CJ130" s="166"/>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2"/>
  <sheetViews>
    <sheetView tabSelected="1" workbookViewId="0">
      <selection activeCell="D15" sqref="D1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1</v>
      </c>
      <c r="D2" s="18" t="s">
        <v>19361</v>
      </c>
      <c r="E2" s="18" t="s">
        <v>39021</v>
      </c>
      <c r="F2" s="22">
        <v>45964.567245370374</v>
      </c>
      <c r="G2" s="21">
        <f t="shared" ref="G2:G33" ca="1" si="0">IFERROR(NOW()-F2,"-")</f>
        <v>1.2403472217556555E-2</v>
      </c>
      <c r="H2" s="22">
        <v>45964.562164351853</v>
      </c>
      <c r="I2" s="19" t="str">
        <f>IFERROR(VLOOKUP(D2,DB!A:F,6,0),"")</f>
        <v>SCECO</v>
      </c>
      <c r="J2" s="18" t="str">
        <f>IFERROR(VLOOKUP(D2,DB!A:G,7,0),"")</f>
        <v>Dead</v>
      </c>
      <c r="K2" s="46" t="s">
        <v>39115</v>
      </c>
      <c r="L2" s="23" t="str">
        <f>IFERROR(VLOOKUP(D2,DB!A:I,9,0),"")</f>
        <v>Latis</v>
      </c>
    </row>
    <row r="3" spans="1:13" ht="15" customHeight="1">
      <c r="A3" s="19"/>
      <c r="B3" s="62" t="str">
        <f>IFERROR(VLOOKUP(D3,DB!A:K,11,0),"")</f>
        <v/>
      </c>
      <c r="C3" s="18"/>
      <c r="D3" s="18"/>
      <c r="E3" s="18"/>
      <c r="F3" s="20"/>
      <c r="G3" s="21">
        <f t="shared" ca="1" si="0"/>
        <v>45964.579648842591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45964.579648842591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45964.579648842591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45964.579648842591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45964.579648842591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45964.579648842591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45964.579648842591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45964.579648842591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45964.579648842591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45964.579648842591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45964.579648842591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45964.579648842591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45964.579648842591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45964.579648842591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45964.579648842591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45964.579648842591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45964.579648842591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45964.579648842591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45964.579648842591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45964.579648842591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45964.579648842591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45964.579648842591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45964.579648842591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45964.579648842591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45964.579648842591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45964.579648842591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45964.579648842591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45964.579648842591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45964.579648842591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45964.579648842591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45964.579648842591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ref="G34:G97" ca="1" si="1">IFERROR(NOW()-F34,"-")</f>
        <v>45964.579648842591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45964.579648842591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45964.579648842591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45964.579648842591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45964.579648842591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45964.579648842591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45964.579648842591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45964.579648842591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45964.579648842591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45964.579648842591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45964.579648842591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45964.579648842591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45964.579648842591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45964.579648842591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45964.579648842591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45964.579648842591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45964.579648842591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45964.579648842591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45964.579648842591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45964.579648842591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45964.579648842591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45964.579648842591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45964.579648842591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45964.579648842591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45964.579648842591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45964.579648842591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45964.579648842591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45964.579648842591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45964.579648842591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45964.579648842591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45964.579648842591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45964.579648842591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45964.579648842591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45964.579648842591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45964.579648842591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45964.579648842591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45964.579648842591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45964.579648842591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45964.579648842591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45964.579648842591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45964.579648842591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45964.579648842591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45964.579648842591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45964.579648842591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45964.579648842591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45964.579648842591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45964.579648842591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45964.579648842591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45964.579648842591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45964.579648842591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45964.579648842591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45964.579648842591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45964.579648842591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45964.579648842591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45964.579648842591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45964.579648842591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45964.579648842591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45964.579648842591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45964.579648842591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45964.579648842591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45964.579648842591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45964.579648842591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45964.579648842591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45964.579648842591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ref="G98:G161" ca="1" si="2">IFERROR(NOW()-F98,"-")</f>
        <v>45964.579648842591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45964.579648842591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45964.579648842591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45964.579648842591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45964.579648842591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45964.579648842591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45964.579648842591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45964.579648842591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45964.579648842591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45964.579648842591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45964.579648842591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45964.579648842591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45964.579648842591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45964.579648842591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45964.579648842591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45964.579648842591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45964.579648842591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45964.579648842591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45964.579648842591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45964.579648842591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45964.579648842591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45964.579648842591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45964.579648842591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45964.579648842591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45964.579648842591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45964.579648842591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45964.579648842591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45964.579648842591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45964.579648842591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45964.579648842591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45964.579648842591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45964.579648842591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45964.579648842591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45964.579648842591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45964.579648842591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45964.579648842591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45964.579648842591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45964.579648842591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45964.579648842591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45964.579648842591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45964.579648842591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45964.579648842591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45964.579648842591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45964.579648842591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45964.579648842591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45964.579648842591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45964.579648842591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45964.579648842591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45964.579648842591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45964.579648842591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45964.579648842591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45964.579648842591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45964.579648842591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45964.579648842591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45964.579648842591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45964.579648842591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45964.579648842591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45964.579648842591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45964.579648842591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45964.579648842591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45964.579648842591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45964.579648842591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45964.579648842591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45964.579648842591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ref="G162:G225" ca="1" si="3">IFERROR(NOW()-F162,"-")</f>
        <v>45964.579648842591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45964.579648842591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45964.579648842591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45964.579648842591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45964.579648842591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45964.579648842591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45964.579648842591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45964.579648842591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45964.579648842591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45964.579648842591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45964.579648842591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45964.579648842591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45964.579648842591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45964.579648842591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45964.579648842591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45964.579648842591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45964.579648842591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45964.579648842591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45964.579648842591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45964.579648842591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45964.579648842591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45964.579648842591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45964.579648842591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45964.579648842591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45964.579648842591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45964.579648842591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45964.579648842591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45964.579648842591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45964.579648842591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45964.579648842591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45964.579648842591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45964.579648842591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45964.579648842591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45964.579648842591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45964.579648842591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45964.579648842591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45964.579648842591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45964.579648842591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45964.579648842591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45964.579648842591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45964.579648842591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45964.579648842591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45964.579648842591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45964.579648842591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45964.579648842591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45964.579648842591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45964.579648842591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45964.579648842591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45964.579648842591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45964.579648842591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45964.579648842591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45964.579648842591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45964.579648842591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45964.579648842591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45964.579648842591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45964.579648842591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45964.579648842591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45964.579648842591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45964.579648842591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45964.579648842591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45964.579648842591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45964.579648842591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45964.579648842591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45964.579648842591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ref="G226:G289" ca="1" si="4">IFERROR(NOW()-F226,"-")</f>
        <v>45964.579648842591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45964.579648842591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45964.579648842591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45964.579648842591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45964.579648842591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45964.579648842591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45964.579648842591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45964.579648842591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45964.579648842591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45964.579648842591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45964.579648842591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45964.579648842591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45964.579648842591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45964.579648842591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45964.579648842591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45964.579648842591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45964.579648842591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45964.579648842591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45964.579648842591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45964.579648842591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45964.579648842591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45964.579648842591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45964.579648842591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45964.579648842591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45964.579648842591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45964.579648842591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45964.579648842591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45964.579648842591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45964.579648842591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45964.579648842591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45964.579648842591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45964.579648842591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45964.579648842591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45964.579648842591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45964.579648842591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45964.579648842591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45964.579648842591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45964.579648842591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45964.579648842591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45964.579648842591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45964.579648842591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45964.579648842591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45964.579648842591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45964.579648842591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45964.579648842591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45964.579648842591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45964.579648842591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45964.579648842591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45964.579648842591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45964.579648842591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45964.579648842591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45964.579648842591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45964.579648842591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45964.579648842591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45964.579648842591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45964.579648842591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45964.579648842591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45964.579648842591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45964.579648842591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45964.579648842591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45964.579648842591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45964.579648842591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45964.579648842591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45964.579648842591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ref="G290:G353" ca="1" si="5">IFERROR(NOW()-F290,"-")</f>
        <v>45964.579648842591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45964.579648842591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45964.579648842591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45964.579648842591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45964.579648842591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45964.579648842591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45964.579648842591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45964.579648842591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45964.579648842591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45964.579648842591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45964.579648842591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45964.579648842591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45964.579648842591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45964.579648842591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45964.579648842591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45964.579648842591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45964.579648842591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45964.579648842591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45964.579648842591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45964.579648842591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45964.579648842591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45964.579648842591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45964.579648842591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45964.579648842591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45964.579648842591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45964.579648842591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45964.579648842591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45964.579648842591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45964.579648842591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45964.579648842591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45964.579648842591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45964.579648842591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45964.579648842591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45964.579648842591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45964.579648842591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45964.579648842591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45964.579648842591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45964.579648842591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45964.579648842591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45964.579648842591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45964.579648842591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45964.579648842591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45964.579648842591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45964.579648842591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45964.579648842591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45964.579648842591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45964.579648842591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45964.579648842591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45964.579648842591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45964.579648842591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45964.579648842591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45964.579648842591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45964.579648842591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45964.579648842591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45964.579648842591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45964.579648842591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45964.579648842591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45964.579648842591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45964.579648842591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45964.579648842591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45964.579648842591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45964.579648842591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45964.579648842591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45964.579648842591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ref="G354:G417" ca="1" si="6">IFERROR(NOW()-F354,"-")</f>
        <v>45964.579648842591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45964.579648842591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45964.579648842591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45964.579648842591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45964.579648842591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45964.579648842591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45964.579648842591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45964.579648842591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45964.579648842591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45964.579648842591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45964.579648842591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45964.579648842591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45964.579648842591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45964.579648842591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45964.579648842591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45964.579648842591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45964.579648842591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45964.579648842591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45964.579648842591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45964.579648842591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45964.579648842591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45964.579648842591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45964.579648842591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45964.579648842591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45964.579648842591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45964.579648842591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45964.579648842591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45964.579648842591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45964.579648842591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45964.579648842591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45964.579648842591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45964.579648842591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45964.579648842591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45964.579648842591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45964.579648842591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45964.579648842591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45964.579648842591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45964.579648842591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45964.579648842591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45964.579648842591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45964.579648842591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45964.579648842591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45964.579648842591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45964.579648842591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45964.579648842591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45964.579648842591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45964.579648842591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45964.579648842591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45964.579648842591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45964.579648842591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45964.579648842591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45964.579648842591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45964.579648842591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45964.579648842591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45964.579648842591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45964.579648842591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45964.579648842591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45964.579648842591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45964.579648842591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45964.579648842591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45964.579648842591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45964.579648842591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45964.579648842591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45964.579648842591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ref="G418:G481" ca="1" si="7">IFERROR(NOW()-F418,"-")</f>
        <v>45964.579648842591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45964.579648842591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45964.579648842591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45964.579648842591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45964.579648842591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45964.579648842591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45964.579648842591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45964.579648842591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45964.579648842591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45964.579648842591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45964.579648842591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45964.579648842591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45964.579648842591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45964.579648842591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45964.579648842591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45964.579648842591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45964.579648842591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45964.579648842591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45964.579648842591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45964.579648842591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45964.579648842591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45964.579648842591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45964.579648842591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45964.579648842591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45964.579648842591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45964.579648842591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45964.579648842591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45964.579648842591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45964.579648842591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45964.579648842591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45964.579648842591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45964.579648842591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45964.579648842591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45964.579648842591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45964.579648842591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45964.579648842591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45964.579648842591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45964.579648842591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45964.579648842591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45964.579648842591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45964.579648842591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45964.579648842591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45964.579648842591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45964.579648842591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45964.579648842591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45964.579648842591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45964.579648842591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45964.579648842591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45964.579648842591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45964.579648842591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45964.579648842591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45964.579648842591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45964.579648842591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45964.579648842591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45964.579648842591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45964.579648842591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45964.579648842591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45964.579648842591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45964.579648842591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45964.579648842591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45964.579648842591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45964.579648842591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45964.579648842591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45964.579648842591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ref="G482:G545" ca="1" si="8">IFERROR(NOW()-F482,"-")</f>
        <v>45964.579648842591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45964.579648842591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45964.579648842591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45964.579648842591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45964.579648842591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45964.579648842591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45964.579648842591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45964.579648842591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45964.579648842591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45964.579648842591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45964.579648842591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45964.579648842591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45964.579648842591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45964.579648842591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45964.579648842591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45964.579648842591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45964.579648842591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45964.579648842591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45964.579648842591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45964.579648842591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45964.579648842591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45964.579648842591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45964.579648842591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45964.579648842591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45964.579648842591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45964.579648842591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45964.579648842591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45964.579648842591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45964.579648842591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45964.579648842591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45964.579648842591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45964.579648842591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45964.579648842591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45964.579648842591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45964.579648842591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45964.579648842591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45964.579648842591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45964.579648842591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45964.579648842591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45964.579648842591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45964.579648842591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45964.579648842591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45964.579648842591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45964.579648842591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45964.579648842591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45964.579648842591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45964.579648842591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45964.579648842591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45964.579648842591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45964.579648842591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45964.579648842591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45964.579648842591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45964.579648842591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45964.579648842591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45964.579648842591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45964.579648842591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45964.579648842591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45964.579648842591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45964.579648842591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45964.579648842591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45964.579648842591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45964.579648842591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45964.579648842591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45964.579648842591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ref="G546:G609" ca="1" si="9">IFERROR(NOW()-F546,"-")</f>
        <v>45964.579648842591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45964.579648842591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45964.579648842591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45964.579648842591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45964.579648842591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45964.579648842591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45964.579648842591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45964.579648842591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45964.579648842591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45964.579648842591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45964.579648842591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45964.579648842591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45964.579648842591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45964.579648842591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45964.579648842591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45964.579648842591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45964.579648842591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45964.579648842591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45964.579648842591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45964.579648842591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45964.579648842591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45964.579648842591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45964.579648842591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45964.579648842591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45964.579648842591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45964.579648842591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45964.579648842591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45964.579648842591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45964.579648842591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45964.579648842591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45964.579648842591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45964.579648842591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45964.579648842591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45964.579648842591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45964.579648842591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45964.579648842591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45964.579648842591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45964.579648842591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45964.579648842591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45964.579648842591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45964.579648842591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45964.579648842591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45964.579648842591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45964.579648842591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45964.579648842591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45964.579648842591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45964.579648842591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45964.579648842591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45964.579648842591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45964.579648842591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45964.579648842591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45964.579648842591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45964.579648842591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45964.579648842591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45964.579648842591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45964.579648842591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45964.579648842591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45964.579648842591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45964.579648842591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45964.579648842591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45964.579648842591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45964.579648842591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45964.579648842591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45964.579648842591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ref="G610:G673" ca="1" si="10">IFERROR(NOW()-F610,"-")</f>
        <v>45964.579648842591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45964.579648842591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45964.579648842591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45964.579648842591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45964.579648842591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45964.579648842591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45964.579648842591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45964.579648842591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45964.579648842591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45964.579648842591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45964.579648842591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45964.579648842591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45964.579648842591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45964.579648842591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45964.579648842591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45964.579648842591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45964.579648842591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45964.579648842591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45964.579648842591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45964.579648842591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45964.579648842591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45964.579648842591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45964.579648842591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45964.579648842591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45964.579648842591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45964.579648842591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45964.579648842591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45964.579648842591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45964.579648842591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45964.579648842591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45964.579648842591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45964.579648842591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45964.579648842591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45964.579648842591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45964.579648842591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45964.579648842591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45964.579648842591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45964.579648842591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45964.579648842591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45964.579648842591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45964.579648842591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45964.579648842591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45964.579648842591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45964.579648842591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45964.579648842591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45964.579648842591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45964.579648842591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45964.579648842591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45964.579648842591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45964.579648842591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45964.579648842591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45964.579648842591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45964.579648842591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45964.579648842591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45964.579648842591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45964.579648842591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45964.579648842591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45964.579648842591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45964.579648842591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45964.579648842591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45964.579648842591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45964.579648842591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45964.579648842591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45964.579648842591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ref="G674:G737" ca="1" si="11">IFERROR(NOW()-F674,"-")</f>
        <v>45964.579648842591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45964.579648842591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45964.579648842591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45964.579648842591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45964.579648842591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45964.579648842591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45964.579648842591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45964.579648842591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45964.579648842591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45964.579648842591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45964.579648842591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45964.579648842591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45964.579648842591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45964.579648842591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45964.579648842591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45964.579648842591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45964.579648842591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45964.579648842591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45964.579648842591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45964.579648842591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45964.579648842591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45964.579648842591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45964.579648842591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45964.579648842591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45964.579648842591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45964.579648842591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45964.579648842591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45964.579648842591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45964.579648842591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45964.579648842591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45964.579648842591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45964.579648842591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45964.579648842591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45964.579648842591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45964.579648842591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45964.579648842591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45964.579648842591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45964.579648842591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45964.579648842591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45964.579648842591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45964.579648842591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45964.579648842591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45964.579648842591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45964.579648842591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45964.579648842591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45964.579648842591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45964.579648842591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45964.579648842591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45964.579648842591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45964.579648842591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45964.579648842591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45964.579648842591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45964.579648842591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45964.579648842591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45964.579648842591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45964.579648842591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45964.579648842591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45964.579648842591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45964.579648842591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45964.579648842591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45964.579648842591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45964.579648842591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45964.579648842591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45964.579648842591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ref="G738:G801" ca="1" si="12">IFERROR(NOW()-F738,"-")</f>
        <v>45964.579648842591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45964.579648842591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45964.579648842591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45964.579648842591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45964.579648842591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45964.579648842591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45964.579648842591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45964.579648842591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45964.579648842591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45964.579648842591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45964.579648842591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45964.579648842591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45964.579648842591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45964.579648842591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45964.579648842591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45964.579648842591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45964.579648842591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45964.579648842591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45964.579648842591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45964.579648842591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45964.579648842591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45964.579648842591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45964.579648842591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45964.579648842591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45964.579648842591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45964.579648842591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45964.579648842591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45964.579648842591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45964.579648842591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45964.579648842591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45964.579648842591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45964.579648842591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45964.579648842591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45964.579648842591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45964.579648842591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45964.579648842591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45964.579648842591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45964.579648842591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45964.579648842591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45964.579648842591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45964.579648842591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45964.579648842591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45964.579648842591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45964.579648842591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45964.579648842591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45964.579648842591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45964.579648842591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45964.579648842591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45964.579648842591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45964.579648842591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45964.579648842591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45964.579648842591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45964.579648842591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45964.579648842591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45964.579648842591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45964.579648842591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45964.579648842591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45964.579648842591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45964.579648842591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45964.579648842591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45964.579648842591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45964.579648842591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45964.579648842591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45964.579648842591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ref="G802:G865" ca="1" si="13">IFERROR(NOW()-F802,"-")</f>
        <v>45964.579648842591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45964.579648842591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45964.579648842591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45964.579648842591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45964.579648842591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45964.579648842591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45964.579648842591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45964.579648842591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45964.579648842591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45964.579648842591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45964.579648842591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45964.579648842591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45964.579648842591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45964.579648842591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45964.579648842591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45964.579648842591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45964.579648842591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45964.579648842591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45964.579648842591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45964.579648842591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45964.579648842591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45964.579648842591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45964.579648842591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45964.579648842591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45964.579648842591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45964.579648842591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45964.579648842591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45964.579648842591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45964.579648842591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45964.579648842591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45964.579648842591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45964.579648842591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45964.579648842591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45964.579648842591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45964.579648842591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45964.579648842591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45964.579648842591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45964.579648842591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45964.579648842591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45964.579648842591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45964.579648842591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45964.579648842591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45964.579648842591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45964.579648842591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45964.579648842591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45964.579648842591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45964.579648842591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45964.579648842591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45964.579648842591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45964.579648842591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45964.579648842591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45964.579648842591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45964.579648842591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45964.579648842591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45964.579648842591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45964.579648842591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45964.579648842591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45964.579648842591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45964.579648842591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45964.579648842591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45964.579648842591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45964.579648842591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45964.579648842591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45964.579648842591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ref="G866:G929" ca="1" si="14">IFERROR(NOW()-F866,"-")</f>
        <v>45964.579648842591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45964.579648842591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45964.579648842591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45964.579648842591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45964.579648842591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45964.579648842591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45964.579648842591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45964.579648842591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45964.579648842591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45964.579648842591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45964.579648842591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45964.579648842591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45964.579648842591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45964.579648842591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45964.579648842591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45964.579648842591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45964.579648842591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45964.579648842591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45964.579648842591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45964.579648842591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45964.579648842591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45964.579648842591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45964.579648842591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45964.579648842591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45964.579648842591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45964.579648842591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45964.579648842591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45964.579648842591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45964.579648842591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45964.579648842591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45964.579648842591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45964.579648842591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45964.579648842591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45964.579648842591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45964.579648842591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45964.579648842591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45964.579648842591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45964.579648842591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45964.579648842591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45964.579648842591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45964.579648842591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45964.579648842591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45964.579648842591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45964.579648842591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45964.579648842591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45964.579648842591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45964.579648842591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45964.579648842591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45964.579648842591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45964.579648842591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45964.579648842591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45964.579648842591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45964.579648842591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45964.579648842591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45964.579648842591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45964.579648842591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45964.579648842591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45964.579648842591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45964.579648842591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45964.579648842591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45964.579648842591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45964.579648842591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45964.579648842591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45964.579648842591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ref="G930:G993" ca="1" si="15">IFERROR(NOW()-F930,"-")</f>
        <v>45964.579648842591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45964.579648842591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45964.579648842591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45964.579648842591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45964.579648842591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45964.579648842591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45964.579648842591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45964.579648842591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45964.579648842591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45964.579648842591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45964.579648842591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45964.579648842591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45964.579648842591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45964.579648842591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45964.579648842591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45964.579648842591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45964.579648842591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45964.579648842591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45964.579648842591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45964.579648842591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45964.579648842591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45964.579648842591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45964.579648842591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45964.579648842591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45964.579648842591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45964.579648842591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45964.579648842591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45964.579648842591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45964.579648842591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45964.579648842591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45964.579648842591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45964.579648842591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45964.579648842591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45964.579648842591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45964.579648842591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45964.579648842591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45964.579648842591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45964.579648842591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45964.579648842591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45964.579648842591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45964.579648842591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45964.579648842591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45964.579648842591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45964.579648842591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45964.579648842591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45964.579648842591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45964.579648842591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45964.579648842591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45964.579648842591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45964.579648842591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45964.579648842591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45964.579648842591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45964.579648842591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45964.579648842591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45964.579648842591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45964.579648842591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45964.579648842591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45964.579648842591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45964.579648842591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45964.579648842591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45964.579648842591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45964.579648842591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45964.579648842591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45964.579648842591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ref="G994:G1057" ca="1" si="16">IFERROR(NOW()-F994,"-")</f>
        <v>45964.579648842591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45964.579648842591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45964.579648842591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45964.579648842591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45964.579648842591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45964.579648842591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45964.579648842591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45964.579648842591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45964.579648842591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45964.579648842591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45964.579648842591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45964.579648842591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45964.579648842591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45964.579648842591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45964.579648842591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45964.579648842591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45964.579648842591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45964.579648842591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45964.579648842591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45964.579648842591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45964.579648842591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45964.579648842591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45964.579648842591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45964.579648842591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45964.579648842591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45964.579648842591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45964.579648842591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45964.579648842591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45964.579648842591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45964.579648842591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45964.579648842591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45964.579648842591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45964.579648842591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45964.579648842591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45964.579648842591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45964.579648842591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45964.579648842591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45964.579648842591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45964.579648842591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45964.579648842591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45964.579648842591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45964.579648842591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45964.579648842591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45964.579648842591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45964.579648842591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45964.579648842591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45964.579648842591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45964.579648842591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45964.579648842591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45964.579648842591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45964.579648842591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45964.579648842591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45964.579648842591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45964.579648842591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45964.579648842591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45964.579648842591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45964.579648842591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45964.579648842591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45964.579648842591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45964.579648842591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45964.579648842591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45964.579648842591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45964.579648842591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45964.579648842591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ref="G1058:G1072" ca="1" si="17">IFERROR(NOW()-F1058,"-")</f>
        <v>45964.579648842591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45964.579648842591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45964.579648842591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45964.579648842591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45964.579648842591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45964.579648842591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45964.579648842591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45964.579648842591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45964.579648842591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45964.579648842591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45964.579648842591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45964.579648842591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45964.579648842591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45964.579648842591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45964.579648842591</v>
      </c>
      <c r="H1072" s="22"/>
      <c r="I1072" s="19" t="str">
        <f>IFERROR(VLOOKUP(D1072,DB!A:F,6,0),"")</f>
        <v/>
      </c>
      <c r="J1072" s="18" t="str">
        <f>IFERROR(VLOOKUP(D1072,DB!A:G,7,0),"")</f>
        <v/>
      </c>
      <c r="K1072" s="46"/>
      <c r="L1072" s="23" t="str">
        <f>IFERROR(VLOOKUP(D1072,DB!A:I,9,0),"")</f>
        <v/>
      </c>
    </row>
  </sheetData>
  <dataValidations count="2">
    <dataValidation allowBlank="1" showInputMessage="1" showErrorMessage="1" sqref="E1" xr:uid="{5914219A-CB83-432D-936A-CC0CB6F3982A}"/>
    <dataValidation type="list" allowBlank="1" showInputMessage="1" showErrorMessage="1" sqref="E2:E10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261.09893124999508</v>
      </c>
      <c r="H2" s="98">
        <v>45703.474768518521</v>
      </c>
      <c r="I2" s="98" t="str">
        <f>IFERROR(VLOOKUP(D2,DB!A:F,6,0),"")</f>
        <v>SCECO</v>
      </c>
      <c r="J2" s="98" t="str">
        <f>IFERROR(VLOOKUP(D2,DB!A:G,7,0),"")</f>
        <v>Dead</v>
      </c>
      <c r="K2" s="100" t="s">
        <v>39117</v>
      </c>
      <c r="L2" s="93" t="str">
        <f>IFERROR(VLOOKUP(D2,DB!A:I,9,0),"")</f>
        <v>Latis</v>
      </c>
    </row>
    <row r="3" spans="1:16" ht="15" customHeight="1">
      <c r="A3" s="118" t="s">
        <v>39118</v>
      </c>
      <c r="B3" s="118" t="str">
        <f>IFERROR(VLOOKUP(D3,DB!A:K,11,0),"")</f>
        <v>R4</v>
      </c>
      <c r="C3" s="119">
        <v>1</v>
      </c>
      <c r="D3" s="120" t="s">
        <v>34987</v>
      </c>
      <c r="E3" s="97" t="s">
        <v>39021</v>
      </c>
      <c r="F3" s="122">
        <v>45964.501388888886</v>
      </c>
      <c r="G3" s="123">
        <f ca="1">IFERROR(NOW()-F3,"")</f>
        <v>7.8259953705128282E-2</v>
      </c>
      <c r="H3" s="122">
        <v>45964.485972222225</v>
      </c>
      <c r="I3" s="118" t="str">
        <f>IFERROR(VLOOKUP(D3,DB!A:F,6,0),"")</f>
        <v>SCECO</v>
      </c>
      <c r="J3" s="118" t="str">
        <f>IFERROR(VLOOKUP(D3,DB!A:G,7,0),"")</f>
        <v>Vandalized</v>
      </c>
      <c r="K3" s="124" t="s">
        <v>39119</v>
      </c>
      <c r="L3" s="120" t="str">
        <f>IFERROR(VLOOKUP(D3,DB!A:I,9,0),"")</f>
        <v>Latis</v>
      </c>
    </row>
    <row r="4" spans="1:16" ht="15" customHeight="1">
      <c r="A4" s="118"/>
      <c r="B4" s="118" t="str">
        <f>IFERROR(VLOOKUP(D4,DB!A:K,11,0),"")</f>
        <v/>
      </c>
      <c r="C4" s="119"/>
      <c r="D4" s="120"/>
      <c r="E4" s="97"/>
      <c r="F4" s="122"/>
      <c r="G4" s="123">
        <f ca="1">IFERROR(NOW()-F4,"")</f>
        <v>45964.579648842591</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45964.579648842591</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45964.579648842591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45964.579648842591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45964.579648842591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45964.579648842591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45964.579648842591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45964.579648842591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45964.579648842591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45964.579648842591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45964.579648842591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45964.579648842591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45964.579648842591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45964.579648842591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45964.579648842591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45964.579648842591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45964.579648842591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45964.579648842591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45964.579648842591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45964.579648842591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45964.579648842591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45964.579648842591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45964.579648842591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45964.579648842591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45964.579648842591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45964.579648842591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45964.579648842591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45964.579648842591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45964.579648842591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45964.579648842591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45964.579648842591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45964.579648842591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45964.579648842591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45964.579648842591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45964.579648842591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45964.579648842591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45964.579648842591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45964.579648842591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45964.579648842591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45964.579648842591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45964.579648842591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45964.579648842591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45964.579648842591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45964.579648842591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45964.579648842591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45964.579648842591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45964.579648842591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45964.579648842591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45964.579648842591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45964.579648842591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45964.579648842591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45964.579648842591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45964.579648842591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45964.579648842591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45964.579648842591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45964.579648842591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45964.579648842591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45964.579648842591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45964.579648842591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45964.579648842591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45964.579648842591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45964.579648842591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45964.579648842591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45964.579648842591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45964.579648842591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45964.579648842591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45964.579648842591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45964.579648842591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45964.579648842591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45964.579648842591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45964.579648842591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45964.579648842591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45964.579648842591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45964.579648842591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45964.579648842591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45964.579648842591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45964.579648842591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45964.579648842591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45964.579648842591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45964.579648842591</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45964.579648842591</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72.747588657402957</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39102</v>
      </c>
      <c r="F3" s="38">
        <v>45926.188877314817</v>
      </c>
      <c r="G3" s="143">
        <f t="shared" ref="G3" ca="1" si="0">IFERROR(NOW()-F3,"")</f>
        <v>38.390771527774632</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39102</v>
      </c>
      <c r="F4" s="152">
        <v>45948.661111111112</v>
      </c>
      <c r="G4" s="153">
        <f ca="1">IFERROR(NOW()-F4,"")</f>
        <v>15.918537731478864</v>
      </c>
      <c r="H4" s="152">
        <v>45948.661111111112</v>
      </c>
      <c r="I4" s="151" t="str">
        <f>IFERROR(VLOOKUP(D4,DB!A:F,6,0),"")</f>
        <v>SCECO</v>
      </c>
      <c r="J4" s="151" t="str">
        <f>IFERROR(VLOOKUP(D4,DB!A:G,7,0),"")</f>
        <v>Dead</v>
      </c>
      <c r="K4" s="151" t="s">
        <v>39125</v>
      </c>
      <c r="L4" s="151" t="str">
        <f>IFERROR(VLOOKUP(D4,DB!A:I,9,0),"")</f>
        <v>Latis</v>
      </c>
    </row>
    <row r="5" spans="1:13" ht="15">
      <c r="A5" s="151"/>
      <c r="B5" s="151" t="str">
        <f>IFERROR(VLOOKUP(D5,DB!A:K,11,0),"")</f>
        <v/>
      </c>
      <c r="C5" s="151"/>
      <c r="D5" s="151"/>
      <c r="E5" s="151"/>
      <c r="F5" s="152"/>
      <c r="G5" s="153">
        <f ca="1">IFERROR(NOW()-F5,"")</f>
        <v>45964.579648842591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45964.579648842591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45964.579648842591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45964.579648842591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45964.579648842591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45964.579648842591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45964.579648842591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45964.579648842591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45964.579648842591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45964.579648842591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45964.579648842591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45964.579648842591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45964.579648842591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45964.579648842591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45964.579648842591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45964.579648842591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45964.579648842591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45964.579648842591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45964.579648842591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45964.579648842591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45964.579648842591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45964.579648842591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45964.579648842591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45964.579648842591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45964.579648842591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45964.579648842591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45964.579648842591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45964.579648842591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45964.579648842591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45964.579648842591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45964.579648842591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45964.579648842591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45964.579648842591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45964.579648842591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45964.579648842591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45964.579648842591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45964.579648842591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45964.579648842591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45964.579648842591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45964.579648842591</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45964.579648842591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45964.579648842591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45964.579648842591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45964.579648842591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45964.579648842591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45964.579648842591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45964.579648842591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45964.579648842591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45964.579648842591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45964.579648842591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45964.579648842591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45964.579648842591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45964.579648842591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45964.579648842591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45964.579648842591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45964.579648842591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45964.579648842591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45964.579648842591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45964.579648842591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45964.579648842591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45964.579648842591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45964.579648842591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45964.579648842591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45964.579648842591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45964.579648842591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45964.579648842591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45964.579648842591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45964.579648842591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45964.579648842591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45964.579648842591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45964.579648842591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45964.579648842591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45964.579648842591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45964.579648842591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45964.579648842591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45964.579648842591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45964.579648842591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45964.579648842591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45964.579648842591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45964.579648842591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45964.579648842591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45964.579648842591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45964.579648842591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45964.579648842591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45964.579648842591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45964.579648842591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45964.579648842591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45964.579648842591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45964.579648842591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45964.579648842591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45964.579648842591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45964.579648842591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45964.579648842591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45964.579648842591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45964.579648842591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45964.579648842591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45964.579648842591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45964.579648842591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45964.579648842591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45964.579648842591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45964.579648842591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45964.579648842591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45964.579648842591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45964.579648842591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45964.579648842591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45964.579648842591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45964.579648842591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45964.579648842591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45964.579648842591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45964.579648842591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45964.579648842591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45964.579648842591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45964.579648842591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45964.579648842591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45964.579648842591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45964.579648842591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45964.579648842591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45964.579648842591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45964.579648842591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45964.579648842591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45964.579648842591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45964.579648842591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45964.579648842591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45964.579648842591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45964.579648842591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45964.579648842591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45964.579648842591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45964.579648842591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45964.579648842591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45964.579648842591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45964.579648842591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45964.579648842591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45964.579648842591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45964.579648842591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45964.579648842591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45964.579648842591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45964.579648842591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45964.579648842591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45964.579648842591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45964.579648842591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45964.579648842591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45964.579648842591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45964.579648842591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45964.579648842591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45964.579648842591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45964.579648842591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45964.579648842591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45964.579648842591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45964.579648842591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45964.579648842591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45964.579648842591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45964.579648842591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45964.579648842591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45964.579648842591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45964.579648842591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45964.579648842591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45964.579648842591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45964.579648842591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45964.579648842591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45964.579648842591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45964.579648842591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45964.579648842591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45964.579648842591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45964.579648842591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45964.579648842591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45964.579648842591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45964.579648842591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45964.579648842591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45964.579648842591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45964.579648842591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45964.579648842591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45964.579648842591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45964.579648842591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45964.579648842591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45964.579648842591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45964.579648842591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45964.579648842591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45964.579648842591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45964.579648842591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45964.579648842591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45964.579648842591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45964.579648842591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45964.579648842591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45964.579648842591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45964.579648842591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45964.579648842591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45964.579648842591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45964.579648842591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45964.579648842591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45964.579648842591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45964.579648842591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45964.579648842591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45964.579648842591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45964.579648842591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45964.579648842591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45964.579648842591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45964.579648842591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45964.579648842591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45964.579648842591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45964.579648842591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45964.579648842591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45964.579648842591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45964.579648842591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45964.579648842591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45964.579648842591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45964.579648842591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45964.579648842591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45964.579648842591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45964.579648842591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45964.579648842591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45964.579648842591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45964.579648842591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45964.579648842591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45964.579648842591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45964.579648842591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45964.579648842591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45964.579648842591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45964.579648842591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45964.579648842591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45964.579648842591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45964.579648842591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45964.579648842591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45964.579648842591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45964.579648842591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45964.579648842591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45964.579648842591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45964.579648842591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45964.579648842591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45964.579648842591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45964.579648842591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45964.579648842591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45964.579648842591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45964.579648842591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45964.579648842591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45964.579648842591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45964.579648842591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45964.579648842591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45964.579648842591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45964.579648842591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45964.579648842591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45964.579648842591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45964.579648842591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45964.579648842591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45964.579648842591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45964.579648842591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45964.579648842591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45964.579648842591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45964.579648842591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45964.579648842591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45964.579648842591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45964.579648842591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45964.579648842591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45964.579648842591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45964.579648842591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45964.579648842591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45964.579648842591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45964.579648842591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45964.579648842591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45964.579648842591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45964.579648842591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45964.579648842591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45964.579648842591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45964.579648842591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45964.579648842591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45964.579648842591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45964.579648842591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45964.579648842591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45964.579648842591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45964.579648842591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45964.579648842591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45964.579648842591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45964.579648842591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45964.579648842591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45964.579648842591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45964.579648842591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45964.579648842591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45964.579648842591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45964.579648842591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45964.579648842591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45964.579648842591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45964.579648842591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45964.579648842591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45964.579648842591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45964.579648842591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45964.579648842591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45964.579648842591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45964.579648842591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45964.579648842591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45964.579648842591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45964.579648842591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45964.579648842591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45964.579648842591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45964.579648842591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45964.579648842591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45964.579648842591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45964.579648842591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45964.579648842591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45964.579648842591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45964.579648842591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45964.579648842591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45964.579648842591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45964.579648842591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45964.579648842591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45964.579648842591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45964.579648842591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45964.579648842591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45964.579648842591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45964.579648842591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45964.579648842591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45964.579648842591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45964.579648842591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45964.579648842591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45964.579648842591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45964.579648842591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45964.579648842591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45964.579648842591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45964.579648842591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45964.579648842591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45964.579648842591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45964.579648842591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45964.579648842591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45964.579648842591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45964.579648842591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45964.579648842591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45964.579648842591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45964.579648842591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45964.579648842591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45964.579648842591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45964.579648842591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45964.579648842591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45964.579648842591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45964.579648842591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45964.579648842591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45964.579648842591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45964.579648842591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45964.579648842591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45964.579648842591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45964.579648842591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45964.579648842591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45964.579648842591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45964.579648842591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45964.579648842591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45964.579648842591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45964.579648842591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45964.579648842591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45964.579648842591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45964.579648842591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45964.579648842591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45964.579648842591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45964.579648842591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45964.579648842591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45964.579648842591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45964.579648842591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45964.579648842591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45964.579648842591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45964.579648842591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45964.579648842591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45964.579648842591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45964.579648842591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45964.579648842591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45964.579648842591</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7" ht="15"/>
    <row r="1268" ht="15"/>
  </sheetData>
  <dataValidations count="2">
    <dataValidation allowBlank="1" showInputMessage="1" showErrorMessage="1" sqref="E1" xr:uid="{920C6338-E771-4DAE-8C89-92A9093EA4DE}"/>
    <dataValidation type="list" allowBlank="1" showInputMessage="1" showErrorMessage="1" sqref="E2:E10 E13:E3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4" ca="1" si="0">IFERROR(NOW()-F2,"-")</f>
        <v>45964.579648842591</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45964.579648842591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45964.579648842591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45964.579648842591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45964.579648842591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45964.579648842591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45964.579648842591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45964.579648842591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45964.579648842591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45964.579648842591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45964.579648842591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45964.579648842591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45964.579648842591</v>
      </c>
      <c r="H14" s="171"/>
      <c r="I14" s="169" t="str">
        <f>IFERROR(VLOOKUP(D14,DB!A:F,6,0),"")</f>
        <v/>
      </c>
      <c r="J14" s="169" t="str">
        <f>IFERROR(VLOOKUP(D14,DB!A:G,7,0),"")</f>
        <v/>
      </c>
      <c r="K14" s="172"/>
      <c r="L14" s="173" t="str">
        <f>IFERROR(VLOOKUP(D14,DB!A:I,9,0),"")</f>
        <v/>
      </c>
    </row>
    <row r="15" spans="1:16383" ht="31.5" customHeight="1">
      <c r="A15" s="103"/>
      <c r="B15" s="102" t="str">
        <f>IFERROR(VLOOKUP(D15,DB!A:K,11,0),"")</f>
        <v/>
      </c>
      <c r="C15" s="104"/>
      <c r="D15" s="102"/>
      <c r="E15" s="105"/>
      <c r="F15" s="106"/>
      <c r="G15" s="76">
        <f ca="1">IFERROR(NOW()-F15,"-")</f>
        <v>45964.579648842591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45964.579648842591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45964.579648842591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45964.579648842591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45964.579648842591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45964.579648842591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45964.579648842591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45964.579648842591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45964.579648842591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45964.579648842591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45964.579648842591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45964.579648842591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45964.579648842591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45964.579648842591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45964.579648842591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45964.579648842591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45964.579648842591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45964.579648842591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45964.579648842591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45964.579648842591</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2025-11-03T10:56:45Z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