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83" documentId="120_S{2AC9BD13-BADA-5192-A53E-5A8FF88502F6}" xr6:coauthVersionLast="47" xr6:coauthVersionMax="47" xr10:uidLastSave="{742D094C-C5F8-44BD-BE15-50A11D80C30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6" i="9"/>
  <c r="B4" i="9"/>
  <c r="G3" i="9"/>
  <c r="I3" i="9"/>
  <c r="I4" i="9"/>
  <c r="I5" i="9"/>
  <c r="B3" i="9"/>
  <c r="I2" i="9"/>
  <c r="J2"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B6" i="5"/>
  <c r="B7" i="5"/>
  <c r="B8" i="5"/>
  <c r="B9" i="5"/>
  <c r="B10" i="5"/>
  <c r="B11" i="5"/>
  <c r="B12" i="5"/>
  <c r="B13" i="5"/>
  <c r="B14" i="5"/>
  <c r="B15" i="5"/>
  <c r="B16" i="5"/>
  <c r="B17" i="5"/>
  <c r="B18" i="5"/>
  <c r="B19" i="5"/>
  <c r="B20" i="5"/>
  <c r="B21" i="5"/>
  <c r="B22" i="5"/>
  <c r="B23" i="5"/>
  <c r="B24" i="5"/>
  <c r="B25" i="5"/>
  <c r="B26" i="5"/>
  <c r="I6" i="5"/>
  <c r="I7" i="5"/>
  <c r="I8" i="5"/>
  <c r="I9" i="5"/>
  <c r="I10" i="5"/>
  <c r="I11" i="5"/>
  <c r="I12" i="5"/>
  <c r="I13" i="5"/>
  <c r="I14" i="5"/>
  <c r="I15" i="5"/>
  <c r="I16" i="5"/>
  <c r="I17" i="5"/>
  <c r="I18" i="5"/>
  <c r="I19" i="5"/>
  <c r="I20" i="5"/>
  <c r="I21" i="5"/>
  <c r="I22" i="5"/>
  <c r="I23" i="5"/>
  <c r="I24" i="5"/>
  <c r="I25" i="5"/>
  <c r="I26" i="5"/>
  <c r="J6" i="5"/>
  <c r="J7" i="5"/>
  <c r="J8" i="5"/>
  <c r="J9" i="5"/>
  <c r="J10" i="5"/>
  <c r="J11" i="5"/>
  <c r="J12" i="5"/>
  <c r="J13" i="5"/>
  <c r="J14" i="5"/>
  <c r="J15" i="5"/>
  <c r="J16" i="5"/>
  <c r="J17" i="5"/>
  <c r="J18" i="5"/>
  <c r="J19" i="5"/>
  <c r="J20" i="5"/>
  <c r="J21" i="5"/>
  <c r="J22" i="5"/>
  <c r="J23" i="5"/>
  <c r="J24" i="5"/>
  <c r="J25" i="5"/>
  <c r="J26" i="5"/>
  <c r="L6" i="5"/>
  <c r="L7" i="5"/>
  <c r="L8" i="5"/>
  <c r="L9" i="5"/>
  <c r="L10" i="5"/>
  <c r="L11" i="5"/>
  <c r="L12" i="5"/>
  <c r="L13" i="5"/>
  <c r="L14" i="5"/>
  <c r="L15" i="5"/>
  <c r="L16" i="5"/>
  <c r="L17" i="5"/>
  <c r="L18" i="5"/>
  <c r="L19" i="5"/>
  <c r="L20" i="5"/>
  <c r="L21" i="5"/>
  <c r="L22" i="5"/>
  <c r="L23" i="5"/>
  <c r="L24" i="5"/>
  <c r="L25" i="5"/>
  <c r="L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L2" i="9"/>
  <c r="J3" i="9"/>
  <c r="L3" i="9"/>
  <c r="J4" i="9"/>
  <c r="L4" i="9"/>
  <c r="B5" i="9"/>
  <c r="J5" i="9"/>
  <c r="L5"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<sst xmlns="http://schemas.openxmlformats.org/spreadsheetml/2006/main" count="180311" uniqueCount="39138">
  <si>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</si>
  <si>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</si>
  <si>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</si>
  <si>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</si>
  <si>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</si>
  <si>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</si>
  <si>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</si>
  <si>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</si>
  <si>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</si>
  <si>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</si>
  <si>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</si>
  <si>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</si>
  <si>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</si>
  <si>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</si>
  <si>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</si>
  <si>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</si>
  <si>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</si>
  <si>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</si>
  <si>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</si>
  <si>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</si>
  <si>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</si>
  <si>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</si>
  <si>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</si>
  <si>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</si>
  <si>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</si>
  <si>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</si>
  <si>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</si>
  <si>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</si>
  <si>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</si>
  <si>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</si>
  <si>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</si>
  <si>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</si>
  <si>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</si>
  <si>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</si>
  <si>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</si>
  <si>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</si>
  <si>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</si>
  <si>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</si>
  <si>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</si>
  <si>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</si>
  <si>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</si>
  <si>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</si>
  <si>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</si>
  <si>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</si>
  <si>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</si>
  <si>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</si>
  <si>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</si>
  <si>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</si>
  <si>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</si>
  <si>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</si>
  <si>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</si>
  <si>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</si>
  <si>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</si>
  <si>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</si>
  <si>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</si>
  <si>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</si>
  <si>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</si>
  <si>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</si>
  <si>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</si>
  <si>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</si>
  <si>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</si>
  <si>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</si>
  <si>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</si>
  <si>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</si>
  <si>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</si>
  <si>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</si>
  <si>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</si>
  <si>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</si>
  <si>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</si>
  <si>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</si>
  <si>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</si>
  <si>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</si>
  <si>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</si>
  <si>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</si>
  <si>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</si>
  <si>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</si>
  <si>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</si>
  <si>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</si>
  <si>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</si>
  <si>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</si>
  <si>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</si>
  <si>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</si>
  <si>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</si>
  <si>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</si>
  <si>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</si>
  <si>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</si>
  <si>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</si>
  <si>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</si>
  <si>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</si>
  <si>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</si>
  <si>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</si>
  <si>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</si>
  <si>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</si>
  <si>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</si>
  <si>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</si>
  <si>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</si>
  <si>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</si>
  <si>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</si>
  <si>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</si>
  <si>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</si>
  <si>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</si>
  <si>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</si>
  <si>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</si>
  <si>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</si>
  <si>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</si>
  <si>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</si>
  <si>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</si>
  <si>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</si>
  <si>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</si>
  <si>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</si>
  <si>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</si>
  <si>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</si>
  <si>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</si>
  <si>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</si>
  <si>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</si>
  <si>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</si>
  <si>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</si>
  <si>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</si>
  <si>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</si>
  <si>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</si>
  <si>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</si>
  <si>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</si>
  <si>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</si>
  <si>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</si>
  <si>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</si>
  <si>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</si>
  <si>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</si>
  <si>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</si>
  <si>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</si>
  <si>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</si>
  <si>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</si>
  <si>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</si>
  <si>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</si>
  <si>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</si>
  <si>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</si>
  <si>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</si>
  <si>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</si>
  <si>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</si>
  <si>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</si>
  <si>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</si>
  <si>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</si>
  <si>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</si>
  <si>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</si>
  <si>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</si>
  <si>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</si>
  <si>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</si>
  <si>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</si>
  <si>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</si>
  <si>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</si>
  <si>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</si>
  <si>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</si>
  <si>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</si>
  <si>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</si>
  <si>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</si>
  <si>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</si>
  <si>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</si>
  <si>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</si>
  <si>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</si>
  <si>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</si>
  <si>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</si>
  <si>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</si>
  <si>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</si>
  <si>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</si>
  <si>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</si>
  <si>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</si>
  <si>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</si>
  <si>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</si>
  <si>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</si>
  <si>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</si>
  <si>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</si>
  <si>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</si>
  <si>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</si>
  <si>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</si>
  <si>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</si>
  <si>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</si>
  <si>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</si>
  <si>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</si>
  <si>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</si>
  <si>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</si>
  <si>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</si>
  <si>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</si>
  <si>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</si>
  <si>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</si>
  <si>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</si>
  <si>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</si>
  <si>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</si>
  <si>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</si>
  <si>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</si>
  <si>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</si>
  <si>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</si>
  <si>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</si>
  <si>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</si>
  <si>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</si>
  <si>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</si>
  <si>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</si>
  <si>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</si>
  <si>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</si>
  <si>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</si>
  <si>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</si>
  <si>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</si>
  <si>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</si>
  <si>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</si>
  <si>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</si>
  <si>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</si>
  <si>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</si>
  <si>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</si>
  <si>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</si>
  <si>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</si>
  <si>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</si>
  <si>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</si>
  <si>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</si>
  <si>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</si>
  <si>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</si>
  <si>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</si>
  <si>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</si>
  <si>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</si>
  <si>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</si>
  <si>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</si>
  <si>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</si>
  <si>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</si>
  <si>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</si>
  <si>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</si>
  <si>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</si>
  <si>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</si>
  <si>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</si>
  <si>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</si>
  <si>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</si>
  <si>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</si>
  <si>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</si>
  <si>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</si>
  <si>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</si>
  <si>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</si>
  <si>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</si>
  <si>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</si>
  <si>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</si>
  <si>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</si>
  <si>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</si>
  <si>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</si>
  <si>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</si>
  <si>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</si>
  <si>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</si>
  <si>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</si>
  <si>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</si>
  <si>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</si>
  <si>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</si>
  <si>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</si>
  <si>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</si>
  <si>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</si>
  <si>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</si>
  <si>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</si>
  <si>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</si>
  <si>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</si>
  <si>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</si>
  <si>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</si>
  <si>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</si>
  <si>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</si>
  <si>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</si>
  <si>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</si>
  <si>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</si>
  <si>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</si>
  <si>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</si>
  <si>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</si>
  <si>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</si>
  <si>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</si>
  <si>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</si>
  <si>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</si>
  <si>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</si>
  <si>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</si>
  <si>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</si>
  <si>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</si>
  <si>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</si>
  <si>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</si>
  <si>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</si>
  <si>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</si>
  <si>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</si>
  <si>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</si>
  <si>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</si>
  <si>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</si>
  <si>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</si>
  <si>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</si>
  <si>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</si>
  <si>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</si>
  <si>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</si>
  <si>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</si>
  <si>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</si>
  <si>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</si>
  <si>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</si>
  <si>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</si>
  <si>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</si>
  <si>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</si>
  <si>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</si>
  <si>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</si>
  <si>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</si>
  <si>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</si>
  <si>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</si>
  <si>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</si>
  <si>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</si>
  <si>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</si>
  <si>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</si>
  <si>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</si>
  <si>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</si>
  <si>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</si>
  <si>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</si>
  <si>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</si>
  <si>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</si>
  <si>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</si>
  <si>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</si>
  <si>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</si>
  <si>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</si>
  <si>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</si>
  <si>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</si>
  <si>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</si>
  <si>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</si>
  <si>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</si>
  <si>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</si>
  <si>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</si>
  <si>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</si>
  <si>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</si>
  <si>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</si>
  <si>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</si>
  <si>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</si>
  <si>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</si>
  <si>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</si>
  <si>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</si>
  <si>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</si>
  <si>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</si>
  <si>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</si>
  <si>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</si>
  <si>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</si>
  <si>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</si>
  <si>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</si>
  <si>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</si>
  <si>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</si>
  <si>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</si>
  <si>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</si>
  <si>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</si>
  <si>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</si>
  <si>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</si>
  <si>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</si>
  <si>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</si>
  <si>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</si>
  <si>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</si>
  <si>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</si>
  <si>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</si>
  <si>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</si>
  <si>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</si>
  <si>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</si>
  <si>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</si>
  <si>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</si>
  <si>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</si>
  <si>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</si>
  <si>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</si>
  <si>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</si>
  <si>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</si>
  <si>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</si>
  <si>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</si>
  <si>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</si>
  <si>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</si>
  <si>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</si>
  <si>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</si>
  <si>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</si>
  <si>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</si>
  <si>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</si>
  <si>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</si>
  <si>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</si>
  <si>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</si>
  <si>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</si>
  <si>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</si>
  <si>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</si>
  <si>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</si>
  <si>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</si>
  <si>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</si>
  <si>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</si>
  <si>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</si>
  <si>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</si>
  <si>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</si>
  <si>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</si>
  <si>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</si>
  <si>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</si>
  <si>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</si>
  <si>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</si>
  <si>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</si>
  <si>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</si>
  <si>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</si>
  <si>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</si>
  <si>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</si>
  <si>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</si>
  <si>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</si>
  <si>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</si>
  <si>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</si>
  <si>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</si>
  <si>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</si>
  <si>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</si>
  <si>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</si>
  <si>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</si>
  <si>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</si>
  <si>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</si>
  <si>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</si>
  <si>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</si>
  <si>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</si>
  <si>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</si>
  <si>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</si>
  <si>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</si>
  <si>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</si>
  <si>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</si>
  <si>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</si>
  <si>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</si>
  <si>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</si>
  <si>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</si>
  <si>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</si>
  <si>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</si>
  <si>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</si>
  <si>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</si>
  <si>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</si>
  <si>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</si>
  <si>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</si>
  <si>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</si>
  <si>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</si>
  <si>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</si>
  <si>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</si>
  <si>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</si>
  <si>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</si>
  <si>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</si>
  <si>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</si>
  <si>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</si>
  <si>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</si>
  <si>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</si>
  <si>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</si>
  <si>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</si>
  <si>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</si>
  <si>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</si>
  <si>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</si>
  <si>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</si>
  <si>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</si>
  <si>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</si>
  <si>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</si>
  <si>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</si>
  <si>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</si>
  <si>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</si>
  <si>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</si>
  <si>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</si>
  <si>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</si>
  <si>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</si>
  <si>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</si>
  <si>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</si>
  <si>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</si>
  <si>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</si>
  <si>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</si>
  <si>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</si>
  <si>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</si>
  <si>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</si>
  <si>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</si>
  <si>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</si>
  <si>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</si>
  <si>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</si>
  <si>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</si>
  <si>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</si>
  <si>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</si>
  <si>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</si>
  <si>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</si>
  <si>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</si>
  <si>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</si>
  <si>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</si>
  <si>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</si>
  <si>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</si>
  <si>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</si>
  <si>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</si>
  <si>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</si>
  <si>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</si>
  <si>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</si>
  <si>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</si>
  <si>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</si>
  <si>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</si>
  <si>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</si>
  <si>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</si>
  <si>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</si>
  <si>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</si>
  <si>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</si>
  <si>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</si>
  <si>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</si>
  <si>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</si>
  <si>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</si>
  <si>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</si>
  <si>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</si>
  <si>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</si>
  <si>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</si>
  <si>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</si>
  <si>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</si>
  <si>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</si>
  <si>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</si>
  <si>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</si>
  <si>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</si>
  <si>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</si>
  <si>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</si>
  <si>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</si>
  <si>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</si>
  <si>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</si>
  <si>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</si>
  <si>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</si>
  <si>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</si>
  <si>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</si>
  <si>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</si>
  <si>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</si>
  <si>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</si>
  <si>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</si>
  <si>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</si>
  <si>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</si>
  <si>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</si>
  <si>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</si>
  <si>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</si>
  <si>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</si>
  <si>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</si>
  <si>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</si>
  <si>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</si>
  <si>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</si>
  <si>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</si>
  <si>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</si>
  <si>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</si>
  <si>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</si>
  <si>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</si>
  <si>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</si>
  <si>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</si>
  <si>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</si>
  <si>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</si>
  <si>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</si>
  <si>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</si>
  <si>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</si>
  <si>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</si>
  <si>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</si>
  <si>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</si>
  <si>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</si>
  <si>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</si>
  <si>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</si>
  <si>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</si>
  <si>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</si>
  <si>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</si>
  <si>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</si>
  <si>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</si>
  <si>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</si>
  <si>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</si>
  <si>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</si>
  <si>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</si>
  <si>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</si>
  <si>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</si>
  <si>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</si>
  <si>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</si>
  <si>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</si>
  <si>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</si>
  <si>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</si>
  <si>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</si>
  <si>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</si>
  <si>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</si>
  <si>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</si>
  <si>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</si>
  <si>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</si>
  <si>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</si>
  <si>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</si>
  <si>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</si>
  <si>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</si>
  <si>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</si>
  <si>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</si>
  <si>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</si>
  <si>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</si>
  <si>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</si>
  <si>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</si>
  <si>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</si>
  <si>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</si>
  <si>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</si>
  <si>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</si>
  <si>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</si>
  <si>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</si>
  <si>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</si>
  <si>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</si>
  <si>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</si>
  <si>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</si>
  <si>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</si>
  <si>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</si>
  <si>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</si>
  <si>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</si>
  <si>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</si>
  <si>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</si>
  <si>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</si>
  <si>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</si>
  <si>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</si>
  <si>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</si>
  <si>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</si>
  <si>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</si>
  <si>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</si>
  <si>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</si>
  <si>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</si>
  <si>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</si>
  <si>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</si>
  <si>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</si>
  <si>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</si>
  <si>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</si>
  <si>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</si>
  <si>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</si>
  <si>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</si>
  <si>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</si>
  <si>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</si>
  <si>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</si>
  <si>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</si>
  <si>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</si>
  <si>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</si>
  <si>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</si>
  <si>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</si>
  <si>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</si>
  <si>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</si>
  <si>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</si>
  <si>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</si>
  <si>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</si>
  <si>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</si>
  <si>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</si>
  <si>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</si>
  <si>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</si>
  <si>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</si>
  <si>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</si>
  <si>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</si>
  <si>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</si>
  <si>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</si>
  <si>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</si>
  <si>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</si>
  <si>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</si>
  <si>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</si>
  <si>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</si>
  <si>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</si>
  <si>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</si>
  <si>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</si>
  <si>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</si>
  <si>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</si>
  <si>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</si>
  <si>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</si>
  <si>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</si>
  <si>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</si>
  <si>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</si>
  <si>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</si>
  <si>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</si>
  <si>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</si>
  <si>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</si>
  <si>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</si>
  <si>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</si>
  <si>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</si>
  <si>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</si>
  <si>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</si>
  <si>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</si>
  <si>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</si>
  <si>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</si>
  <si>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</si>
  <si>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</si>
  <si>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</si>
  <si>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</si>
  <si>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</si>
  <si>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</si>
  <si>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</si>
  <si>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</si>
  <si>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</si>
  <si>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</si>
  <si>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</si>
  <si>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</si>
  <si>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</si>
  <si>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</si>
  <si>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</si>
  <si>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</si>
  <si>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</si>
  <si>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</si>
  <si>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</si>
  <si>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</si>
  <si>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</si>
  <si>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</si>
  <si>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</si>
  <si>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</si>
  <si>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</si>
  <si>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</si>
  <si>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</si>
  <si>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</si>
  <si>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</si>
  <si>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</si>
  <si>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</si>
  <si>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</si>
  <si>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</si>
  <si>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</si>
  <si>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</si>
  <si>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</si>
  <si>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</si>
  <si>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</si>
  <si>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</si>
  <si>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</si>
  <si>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</si>
  <si>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</si>
  <si>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</si>
  <si>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</si>
  <si>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</si>
  <si>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</si>
  <si>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</si>
  <si>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</si>
  <si>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</si>
  <si>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</si>
  <si>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</si>
  <si>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</si>
  <si>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</si>
  <si>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</si>
  <si>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</si>
  <si>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</si>
  <si>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</si>
  <si>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</si>
  <si>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</si>
  <si>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</si>
  <si>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</si>
  <si>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</si>
  <si>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</si>
  <si>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</si>
  <si>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</si>
  <si>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</si>
  <si>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</si>
  <si>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</si>
  <si>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</si>
  <si>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</si>
  <si>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</si>
  <si>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</si>
  <si>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</si>
  <si>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</si>
  <si>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</si>
  <si>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</si>
  <si>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</si>
  <si>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</si>
  <si>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</si>
  <si>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</si>
  <si>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</si>
  <si>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</si>
  <si>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</si>
  <si>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</si>
  <si>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</si>
  <si>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</si>
  <si>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</si>
  <si>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</si>
  <si>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</si>
  <si>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</si>
  <si>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</si>
  <si>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</si>
  <si>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</si>
  <si>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</si>
  <si>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</si>
  <si>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</si>
  <si>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</si>
  <si>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</si>
  <si>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</si>
  <si>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</si>
  <si>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</si>
  <si>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</si>
  <si>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</si>
  <si>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</si>
  <si>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</si>
  <si>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</si>
  <si>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</si>
  <si>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</si>
  <si>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</si>
  <si>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</si>
  <si>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</si>
  <si>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</si>
  <si>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</si>
  <si>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</si>
  <si>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</si>
  <si>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</si>
  <si>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</si>
  <si>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</si>
  <si>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</si>
  <si>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</si>
  <si>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</si>
  <si>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</si>
  <si>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</si>
  <si>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</si>
  <si>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</si>
  <si>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</si>
  <si>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</si>
  <si>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</si>
  <si>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</si>
  <si>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</si>
  <si>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</si>
  <si>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</si>
  <si>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</si>
  <si>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</si>
  <si>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</si>
  <si>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</si>
  <si>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</si>
  <si>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</si>
  <si>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</si>
  <si>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</si>
  <si>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</si>
  <si>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</si>
  <si>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</si>
  <si>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</si>
  <si>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</si>
  <si>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</si>
  <si>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</si>
  <si>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</si>
  <si>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</si>
  <si>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</si>
  <si>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</si>
  <si>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</si>
  <si>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</si>
  <si>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</si>
  <si>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</si>
  <si>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</si>
  <si>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</si>
  <si>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</si>
  <si>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</si>
  <si>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</si>
  <si>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</si>
  <si>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</si>
  <si>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</si>
  <si>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</si>
  <si>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</si>
  <si>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</si>
  <si>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</si>
  <si>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</si>
  <si>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</si>
  <si>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</si>
  <si>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</si>
  <si>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</si>
  <si>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</si>
  <si>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</si>
  <si>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</si>
  <si>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</si>
  <si>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</si>
  <si>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</si>
  <si>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</si>
  <si>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</si>
  <si>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</si>
  <si>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</si>
  <si>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</si>
  <si>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</si>
  <si>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</si>
  <si>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</si>
  <si>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</si>
  <si>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</si>
  <si>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</si>
  <si>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</si>
  <si>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</si>
  <si>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</si>
  <si>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</si>
  <si>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</si>
  <si>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</si>
  <si>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</si>
  <si>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</si>
  <si>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</si>
  <si>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</si>
  <si>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</si>
  <si>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</si>
  <si>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</si>
  <si>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</si>
  <si>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</si>
  <si>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</si>
  <si>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</si>
  <si>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</si>
  <si>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</si>
  <si>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</si>
  <si>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</si>
  <si>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</si>
  <si>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</si>
  <si>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</si>
  <si>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</si>
  <si>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</si>
  <si>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</si>
  <si>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</si>
  <si>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</si>
  <si>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</si>
  <si>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</si>
  <si>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</si>
  <si>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</si>
  <si>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</si>
  <si>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</si>
  <si>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</si>
  <si>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</si>
  <si>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</si>
  <si>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</si>
  <si>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</si>
  <si>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</si>
  <si>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</si>
  <si>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</si>
  <si>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</si>
  <si>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</si>
  <si>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</si>
  <si>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</si>
  <si>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</si>
  <si>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</si>
  <si>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</si>
  <si>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</si>
  <si>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</si>
  <si>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</si>
  <si>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</si>
  <si>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</si>
  <si>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</si>
  <si>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</si>
  <si>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</si>
  <si>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</si>
  <si>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</si>
  <si>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</si>
  <si>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</si>
  <si>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</si>
  <si>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</si>
  <si>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</si>
  <si>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</si>
  <si>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</si>
  <si>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</si>
  <si>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</si>
  <si>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</si>
  <si>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</si>
  <si>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</si>
  <si>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</si>
  <si>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</si>
  <si>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</si>
  <si>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</si>
  <si>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</si>
  <si>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</si>
  <si>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</si>
  <si>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</si>
  <si>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</si>
  <si>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</si>
  <si>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</si>
  <si>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</si>
  <si>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</si>
  <si>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</si>
  <si>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</si>
  <si>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</si>
  <si>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</si>
  <si>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</si>
  <si>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</si>
  <si>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</si>
  <si>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</si>
  <si>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</si>
  <si>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</si>
  <si>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</si>
  <si>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</si>
  <si>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</si>
  <si>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</si>
  <si>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</si>
  <si>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</si>
  <si>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</si>
  <si>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</si>
  <si>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</si>
  <si>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</si>
  <si>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</si>
  <si>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</si>
  <si>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</si>
  <si>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</si>
  <si>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</si>
  <si>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</si>
  <si>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</si>
  <si>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</si>
  <si>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</si>
  <si>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</si>
  <si>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</si>
  <si>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</si>
  <si>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</si>
  <si>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</si>
  <si>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</si>
  <si>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</si>
  <si>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</si>
  <si>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</si>
  <si>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</si>
  <si>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</si>
  <si>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</si>
  <si>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</si>
  <si>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</si>
  <si>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</si>
  <si>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</si>
  <si>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</si>
  <si>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</si>
  <si>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</si>
  <si>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</si>
  <si>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</si>
  <si>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</si>
  <si>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</si>
  <si>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</si>
  <si>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</si>
  <si>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</si>
  <si>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</si>
  <si>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</si>
  <si>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</si>
  <si>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</si>
  <si>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</si>
  <si>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</si>
  <si>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</si>
  <si>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</si>
  <si>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</si>
  <si>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</si>
  <si>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</si>
  <si>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</si>
  <si>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</si>
  <si>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</si>
  <si>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</si>
  <si>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</si>
  <si>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</si>
  <si>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</si>
  <si>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</si>
  <si>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</si>
  <si>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</si>
  <si>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</si>
  <si>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</si>
  <si>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</si>
  <si>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</si>
  <si>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</si>
  <si>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</si>
  <si>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</si>
  <si>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</si>
  <si>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</si>
  <si>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</si>
  <si>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</si>
  <si>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</si>
  <si>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</si>
  <si>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</si>
  <si>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</si>
  <si>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</si>
  <si>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</si>
  <si>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</si>
  <si>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</si>
  <si>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</si>
  <si>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</si>
  <si>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</si>
  <si>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</si>
  <si>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</si>
  <si>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</si>
  <si>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</si>
  <si>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</si>
  <si>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</si>
  <si>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</si>
  <si>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</si>
  <si>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</si>
  <si>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</si>
  <si>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</si>
  <si>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</si>
  <si>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</si>
  <si>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</si>
  <si>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</si>
  <si>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</si>
  <si>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</si>
  <si>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</si>
  <si>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</si>
  <si>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</si>
  <si>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</si>
  <si>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</si>
  <si>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</si>
  <si>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</si>
  <si>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</si>
  <si>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</si>
  <si>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</si>
  <si>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</si>
  <si>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</si>
  <si>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</si>
  <si>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</si>
  <si>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</si>
  <si>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</si>
  <si>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</si>
  <si>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</si>
  <si>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</si>
  <si>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</si>
  <si>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</si>
  <si>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</si>
  <si>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</si>
  <si>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</si>
  <si>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</si>
  <si>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</si>
  <si>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</si>
  <si>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</si>
  <si>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</si>
  <si>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</si>
  <si>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</si>
  <si>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</si>
  <si>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</si>
  <si>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</si>
  <si>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</si>
  <si>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</si>
  <si>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</si>
  <si>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</si>
  <si>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</si>
  <si>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</si>
  <si>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</si>
  <si>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</si>
  <si>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</si>
  <si>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</si>
  <si>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</si>
  <si>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</si>
  <si>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</si>
  <si>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</si>
  <si>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</si>
  <si>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</si>
  <si>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</si>
  <si>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</si>
  <si>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</si>
  <si>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</si>
  <si>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</si>
  <si>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</si>
  <si>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</si>
  <si>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</si>
  <si>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</si>
  <si>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</si>
  <si>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</si>
  <si>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</si>
  <si>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</si>
  <si>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</si>
  <si>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</si>
  <si>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</si>
  <si>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</si>
  <si>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</si>
  <si>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</si>
  <si>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</si>
  <si>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</si>
  <si>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</si>
  <si>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</si>
  <si>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</si>
  <si>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</si>
  <si>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</si>
  <si>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</si>
  <si>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</si>
  <si>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</si>
  <si>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</si>
  <si>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</si>
  <si>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</si>
  <si>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</si>
  <si>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</si>
  <si>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</si>
  <si>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</si>
  <si>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</si>
  <si>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</si>
  <si>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</si>
  <si>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</si>
  <si>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</si>
  <si>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</si>
  <si>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</si>
  <si>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</si>
  <si>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</si>
  <si>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</si>
  <si>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</si>
  <si>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</si>
  <si>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</si>
  <si>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</si>
  <si>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</si>
  <si>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</si>
  <si>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</si>
  <si>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</si>
  <si>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</si>
  <si>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</si>
  <si>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</si>
  <si>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</si>
  <si>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</si>
  <si>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</si>
  <si>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</si>
  <si>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</si>
  <si>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</si>
  <si>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</si>
  <si>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</si>
  <si>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</si>
  <si>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</si>
  <si>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</si>
  <si>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</si>
  <si>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</si>
  <si>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</si>
  <si>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</si>
  <si>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</si>
  <si>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</si>
  <si>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</si>
  <si>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</si>
  <si>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</si>
  <si>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</si>
  <si>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</si>
  <si>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</si>
  <si>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</si>
  <si>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</si>
  <si>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</si>
  <si>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</si>
  <si>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</si>
  <si>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</si>
  <si>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</si>
  <si>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</si>
  <si>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</si>
  <si>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</si>
  <si>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</si>
  <si>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</si>
  <si>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</si>
  <si>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</si>
  <si>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</si>
  <si>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</si>
  <si>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</si>
  <si>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</si>
  <si>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</si>
  <si>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</si>
  <si>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</si>
  <si>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</si>
  <si>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</si>
  <si>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</si>
  <si>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</si>
  <si>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</si>
  <si>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</si>
  <si>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</si>
  <si>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</si>
  <si>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</si>
  <si>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</si>
  <si>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</si>
  <si>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</si>
  <si>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</si>
  <si>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</si>
  <si>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</si>
  <si>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</si>
  <si>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</si>
  <si>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</si>
  <si>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</si>
  <si>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</si>
  <si>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</si>
  <si>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</si>
  <si>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</si>
  <si>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</si>
  <si>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</si>
  <si>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</si>
  <si>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</si>
  <si>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</si>
  <si>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</si>
  <si>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</si>
  <si>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</si>
  <si>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</si>
  <si>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</si>
  <si>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</si>
  <si>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</si>
  <si>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</si>
  <si>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</si>
  <si>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</si>
  <si>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</si>
  <si>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</si>
  <si>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</si>
  <si>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</si>
  <si>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</si>
  <si>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</si>
  <si>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</si>
  <si>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</si>
  <si>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</si>
  <si>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</si>
  <si>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</si>
  <si>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</si>
  <si>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</si>
  <si>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</si>
  <si>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</si>
  <si>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</si>
  <si>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</si>
  <si>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</si>
  <si>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</si>
  <si>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</si>
  <si>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</si>
  <si>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</si>
  <si>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</si>
  <si>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</si>
  <si>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</si>
  <si>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</si>
  <si>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</si>
  <si>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</si>
  <si>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</si>
  <si>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</si>
  <si>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</si>
  <si>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</si>
  <si>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</si>
  <si>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</si>
  <si>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</si>
  <si>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</si>
  <si>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</si>
  <si>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</si>
  <si>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</si>
  <si>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</si>
  <si>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</si>
  <si>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</si>
  <si>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</si>
  <si>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</si>
  <si>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</si>
  <si>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</si>
  <si>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</si>
  <si>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</si>
  <si>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</si>
  <si>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</si>
  <si>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</si>
  <si>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</si>
  <si>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</si>
  <si>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</si>
  <si>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</si>
  <si>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</si>
  <si>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</si>
  <si>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</si>
  <si>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</si>
  <si>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</si>
  <si>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</si>
  <si>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</si>
  <si>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</si>
  <si>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</si>
  <si>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</si>
  <si>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</si>
  <si>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</si>
  <si>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</si>
  <si>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</si>
  <si>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</si>
  <si>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</si>
  <si>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</si>
  <si>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</si>
  <si>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</si>
  <si>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</si>
  <si>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</si>
  <si>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</si>
  <si>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</si>
  <si>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</si>
  <si>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</si>
  <si>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</si>
  <si>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</si>
  <si>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</si>
  <si>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</si>
  <si>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</si>
  <si>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</si>
  <si>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</si>
  <si>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</si>
  <si>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</si>
  <si>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</si>
  <si>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</si>
  <si>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</si>
  <si>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</si>
  <si>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</si>
  <si>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</si>
  <si>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</si>
  <si>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</si>
  <si>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</si>
  <si>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</si>
  <si>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</si>
  <si>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</si>
  <si>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</si>
  <si>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</si>
  <si>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</si>
  <si>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</si>
  <si>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</si>
  <si>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</si>
  <si>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</si>
  <si>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</si>
  <si>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</si>
  <si>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</si>
  <si>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</si>
  <si>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</si>
  <si>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</si>
  <si>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</si>
  <si>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</si>
  <si>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</si>
  <si>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</si>
  <si>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</si>
  <si>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</si>
  <si>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</si>
  <si>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</si>
  <si>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</si>
  <si>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</si>
  <si>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</si>
  <si>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</si>
  <si>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</si>
  <si>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</si>
  <si>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</si>
  <si>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</si>
  <si>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</si>
  <si>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</si>
  <si>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</si>
  <si>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</si>
  <si>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</si>
  <si>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</si>
  <si>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</si>
  <si>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</si>
  <si>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</si>
  <si>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</si>
  <si>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</si>
  <si>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</si>
  <si>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</si>
  <si>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</si>
  <si>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</si>
  <si>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</si>
  <si>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</si>
  <si>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</si>
  <si>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</si>
  <si>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</si>
  <si>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</si>
  <si>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</si>
  <si>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</si>
  <si>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</si>
  <si>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</si>
  <si>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</si>
  <si>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</si>
  <si>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</si>
  <si>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</si>
  <si>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</si>
  <si>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</si>
  <si>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</si>
  <si>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</si>
  <si>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</si>
  <si>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</si>
  <si>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</si>
  <si>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</si>
  <si>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</si>
  <si>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</si>
  <si>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</si>
  <si>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</si>
  <si>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</si>
  <si>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</si>
  <si>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</si>
  <si>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</si>
  <si>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</si>
  <si>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</si>
  <si>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</si>
  <si>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</si>
  <si>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</si>
  <si>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</si>
  <si>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</si>
  <si>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</si>
  <si>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</si>
  <si>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</si>
  <si>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</si>
  <si>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</si>
  <si>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</si>
  <si>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</si>
  <si>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</si>
  <si>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</si>
  <si>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</si>
  <si>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</si>
  <si>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</si>
  <si>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</si>
  <si>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</si>
  <si>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</si>
  <si>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</si>
  <si>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</si>
  <si>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</si>
  <si>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</si>
  <si>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</si>
  <si>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</si>
  <si>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</si>
  <si>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</si>
  <si>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</si>
  <si>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</si>
  <si>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</si>
  <si>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</si>
  <si>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</si>
  <si>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</si>
  <si>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</si>
  <si>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</si>
  <si>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</si>
  <si>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</si>
  <si>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</si>
  <si>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</si>
  <si>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</si>
  <si>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</si>
  <si>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</si>
  <si>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</si>
  <si>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</si>
  <si>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</si>
  <si>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</si>
  <si>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</si>
  <si>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</si>
  <si>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</si>
  <si>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</si>
  <si>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</si>
  <si>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</si>
  <si>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</si>
  <si>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</si>
  <si>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</si>
  <si>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</si>
  <si>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</si>
  <si>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</si>
  <si>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</si>
  <si>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</si>
  <si>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</si>
  <si>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</si>
  <si>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</si>
  <si>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</si>
  <si>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</si>
  <si>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</si>
  <si>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</si>
  <si>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</si>
  <si>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</si>
  <si>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</si>
  <si>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</si>
  <si>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</si>
  <si>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</si>
  <si>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</si>
  <si>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</si>
  <si>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</si>
  <si>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</si>
  <si>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</si>
  <si>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</si>
  <si>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</si>
  <si>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</si>
  <si>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</si>
  <si>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</si>
  <si>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</si>
  <si>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</si>
  <si>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</si>
  <si>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</si>
  <si>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</si>
  <si>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</si>
  <si>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</si>
  <si>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</si>
  <si>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</si>
  <si>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</si>
  <si>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</si>
  <si>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</si>
  <si>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</si>
  <si>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</si>
  <si>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</si>
  <si>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</si>
  <si>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</si>
  <si>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</si>
  <si>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</si>
  <si>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</si>
  <si>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</si>
  <si>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</si>
  <si>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</si>
  <si>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</si>
  <si>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</si>
  <si>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</si>
  <si>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</si>
  <si>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</si>
  <si>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</si>
  <si>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</si>
  <si>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</si>
  <si>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</si>
  <si>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</si>
  <si>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</si>
  <si>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</si>
  <si>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</si>
  <si>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</si>
  <si>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</si>
  <si>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</si>
  <si>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</si>
  <si>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</si>
  <si>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</si>
  <si>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</si>
  <si>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</si>
  <si>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</si>
  <si>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</si>
  <si>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</si>
  <si>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</si>
  <si>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</si>
  <si>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</si>
  <si>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</si>
  <si>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</si>
  <si>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</si>
  <si>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</si>
  <si>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</si>
  <si>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</si>
  <si>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</si>
  <si>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</si>
  <si>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</si>
  <si>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</si>
  <si>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</si>
  <si>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</si>
  <si>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</si>
  <si>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</si>
  <si>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</si>
  <si>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</si>
  <si>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</si>
  <si>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</si>
  <si>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</si>
  <si>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</si>
  <si>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</si>
  <si>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</si>
  <si>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</si>
  <si>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</si>
  <si>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</si>
  <si>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</si>
  <si>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</si>
  <si>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</si>
  <si>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</si>
  <si>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</si>
  <si>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</si>
  <si>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</si>
  <si>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</si>
  <si>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</si>
  <si>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</si>
  <si>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</si>
  <si>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</si>
  <si>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</si>
  <si>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</si>
  <si>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</si>
  <si>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</si>
  <si>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</si>
  <si>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</si>
  <si>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</si>
  <si>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</si>
  <si>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</si>
  <si>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</si>
  <si>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</si>
  <si>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</si>
  <si>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</si>
  <si>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</si>
  <si>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</si>
  <si>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</si>
  <si>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</si>
  <si>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</si>
  <si>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</si>
  <si>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</si>
  <si>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</si>
  <si>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</si>
  <si>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</si>
  <si>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</si>
  <si>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</si>
  <si>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</si>
  <si>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</si>
  <si>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</si>
  <si>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</si>
  <si>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</si>
  <si>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</si>
  <si>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</si>
  <si>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</si>
  <si>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</si>
  <si>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</si>
  <si>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</si>
  <si>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</si>
  <si>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</si>
  <si>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</si>
  <si>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</si>
  <si>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</si>
  <si>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</si>
  <si>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</si>
  <si>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</si>
  <si>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</si>
  <si>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</si>
  <si>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</si>
  <si>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</si>
  <si>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</si>
  <si>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</si>
  <si>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</si>
  <si>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</si>
  <si>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</si>
  <si>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</si>
  <si>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</si>
  <si>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</si>
  <si>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</si>
  <si>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</si>
  <si>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</si>
  <si>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</si>
  <si>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</si>
  <si>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</si>
  <si>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</si>
  <si>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</si>
  <si>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</si>
  <si>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</si>
  <si>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</si>
  <si>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</si>
  <si>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</si>
  <si>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</si>
  <si>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</si>
  <si>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</si>
  <si>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</si>
  <si>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</si>
  <si>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</si>
  <si>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</si>
  <si>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</si>
  <si>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</si>
  <si>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</si>
  <si>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</si>
  <si>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</si>
  <si>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</si>
  <si>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</si>
  <si>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</si>
  <si>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</si>
  <si>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</si>
  <si>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</si>
  <si>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</si>
  <si>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</si>
  <si>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</si>
  <si>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</si>
  <si>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</si>
  <si>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</si>
  <si>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</si>
  <si>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</si>
  <si>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</si>
  <si>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</si>
  <si>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</si>
  <si>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</si>
  <si>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</si>
  <si>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</si>
  <si>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</si>
  <si>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</si>
  <si>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</si>
  <si>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</si>
  <si>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</si>
  <si>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</si>
  <si>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</si>
  <si>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</si>
  <si>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</si>
  <si>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</si>
  <si>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</si>
  <si>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</si>
  <si>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</si>
  <si>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</si>
  <si>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</si>
  <si>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</si>
  <si>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</si>
  <si>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</si>
  <si>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</si>
  <si>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</si>
  <si>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</si>
  <si>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</si>
  <si>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</si>
  <si>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</si>
  <si>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</si>
  <si>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</si>
  <si>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</si>
  <si>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</si>
  <si>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</si>
  <si>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</si>
  <si>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</si>
  <si>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</si>
  <si>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</si>
  <si>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</si>
  <si>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</si>
  <si>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</si>
  <si>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</si>
  <si>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</si>
  <si>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</si>
  <si>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</si>
  <si>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</si>
  <si>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</si>
  <si>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</si>
  <si>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</si>
  <si>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</si>
  <si>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</si>
  <si>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</si>
  <si>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</si>
  <si>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</si>
  <si>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</si>
  <si>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</si>
  <si>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</si>
  <si>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</si>
  <si>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</si>
  <si>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</si>
  <si>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</si>
  <si>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</si>
  <si>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</si>
  <si>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</si>
  <si>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</si>
  <si>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</si>
  <si>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</si>
  <si>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</si>
  <si>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</si>
  <si>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</si>
  <si>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</si>
  <si>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</si>
  <si>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</si>
  <si>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</si>
  <si>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</si>
  <si>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</si>
  <si>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</si>
  <si>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</si>
  <si>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</si>
  <si>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</si>
  <si>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</si>
  <si>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</si>
  <si>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</si>
  <si>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</si>
  <si>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</si>
  <si>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</si>
  <si>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</si>
  <si>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</si>
  <si>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</si>
  <si>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</si>
  <si>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</si>
  <si>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</si>
  <si>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</si>
  <si>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</si>
  <si>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</si>
  <si>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</si>
  <si>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</si>
  <si>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</si>
  <si>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</si>
  <si>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</si>
  <si>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</si>
  <si>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</si>
  <si>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</si>
  <si>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</si>
  <si>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</si>
  <si>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</si>
  <si>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</si>
  <si>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</si>
  <si>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</si>
  <si>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</si>
  <si>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</si>
  <si>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</si>
  <si>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</si>
  <si>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</si>
  <si>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</si>
  <si>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</si>
  <si>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</si>
  <si>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</si>
  <si>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</si>
  <si>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</si>
  <si>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</si>
  <si>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</si>
  <si>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</si>
  <si>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</si>
  <si>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</si>
  <si>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</si>
  <si>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</si>
  <si>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</si>
  <si>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</si>
  <si>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</si>
  <si>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</si>
  <si>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</si>
  <si>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</si>
  <si>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</si>
  <si>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</si>
  <si>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</si>
  <si>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</si>
  <si>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</si>
  <si>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</si>
  <si>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</si>
  <si>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</si>
  <si>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</si>
  <si>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</si>
  <si>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</si>
  <si>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</si>
  <si>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</si>
  <si>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</si>
  <si>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</si>
  <si>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</si>
  <si>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</si>
  <si>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</si>
  <si>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</si>
  <si>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</si>
  <si>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</si>
  <si>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</si>
  <si>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</si>
  <si>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</si>
  <si>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</si>
  <si>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</si>
  <si>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</si>
  <si>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</si>
  <si>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</si>
  <si>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</si>
  <si>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</si>
  <si>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</si>
  <si>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</si>
  <si>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</si>
  <si>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</si>
  <si>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</si>
  <si>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</si>
  <si>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</si>
  <si>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</si>
  <si>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</si>
  <si>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</si>
  <si>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</si>
  <si>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</si>
  <si>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</si>
  <si>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</si>
  <si>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</si>
  <si>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</si>
  <si>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</si>
  <si>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</si>
  <si>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</si>
  <si>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</si>
  <si>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</si>
  <si>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</si>
  <si>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</si>
  <si>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</si>
  <si>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</si>
  <si>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</si>
  <si>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</si>
  <si>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</si>
  <si>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</si>
  <si>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</si>
  <si>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</si>
  <si>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</si>
  <si>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</si>
  <si>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</si>
  <si>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</si>
  <si>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</si>
  <si>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</si>
  <si>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</si>
  <si>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</si>
  <si>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</si>
  <si>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</si>
  <si>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</si>
  <si>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</si>
  <si>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</si>
  <si>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</si>
  <si>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</si>
  <si>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</si>
  <si>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</si>
  <si>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</si>
  <si>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</si>
  <si>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</si>
  <si>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</si>
  <si>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</si>
  <si>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</si>
  <si>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</si>
  <si>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</si>
  <si>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</si>
  <si>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</si>
  <si>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</si>
  <si>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</si>
  <si>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</si>
  <si>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</si>
  <si>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</si>
  <si>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</si>
  <si>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</si>
  <si>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</si>
  <si>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</si>
  <si>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</si>
  <si>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</si>
  <si>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</si>
  <si>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</si>
  <si>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</si>
  <si>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</si>
  <si>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</si>
  <si>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</si>
  <si>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</si>
  <si>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</si>
  <si>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</si>
  <si>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</si>
  <si>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</si>
  <si>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</si>
  <si>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</si>
  <si>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</si>
  <si>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</si>
  <si>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</si>
  <si>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</si>
  <si>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</si>
  <si>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</si>
  <si>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</si>
  <si>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</si>
  <si>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</si>
  <si>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</si>
  <si>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</si>
  <si>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</si>
  <si>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</si>
  <si>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</si>
  <si>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</si>
  <si>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</si>
  <si>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</si>
  <si>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</si>
  <si>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</si>
  <si>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</si>
  <si>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</si>
  <si>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</si>
  <si>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</si>
  <si>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</si>
  <si>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</si>
  <si>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</si>
  <si>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</si>
  <si>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</si>
  <si>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</si>
  <si>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</si>
  <si>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</si>
  <si>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</si>
  <si>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</si>
  <si>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</si>
  <si>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</si>
  <si>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</si>
  <si>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</si>
  <si>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</si>
  <si>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</si>
  <si>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</si>
  <si>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</si>
  <si>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</si>
  <si>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</si>
  <si>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</si>
  <si>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</si>
  <si>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</si>
  <si>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</si>
  <si>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</si>
  <si>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</si>
  <si>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</si>
  <si>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</si>
  <si>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</si>
  <si>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</si>
  <si>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</si>
  <si>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</si>
  <si>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</si>
  <si>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</si>
  <si>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</si>
  <si>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</si>
  <si>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</si>
  <si>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</si>
  <si>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</si>
  <si>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</si>
  <si>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</si>
  <si>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</si>
  <si>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</si>
  <si>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</si>
  <si>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</si>
  <si>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</si>
  <si>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</si>
  <si>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</si>
  <si>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</si>
  <si>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</si>
  <si>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</si>
  <si>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</si>
  <si>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</si>
  <si>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</si>
  <si>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</si>
  <si>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</si>
  <si>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</si>
  <si>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</si>
  <si>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</si>
  <si>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</si>
  <si>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</si>
  <si>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</si>
  <si>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</si>
  <si>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</si>
  <si>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</si>
  <si>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</si>
  <si>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</si>
  <si>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</si>
  <si>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</si>
  <si>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</si>
  <si>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</si>
  <si>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</si>
  <si>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</si>
  <si>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</si>
  <si>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</si>
  <si>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</si>
  <si>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</si>
  <si>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</si>
  <si>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</si>
  <si>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</si>
  <si>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</si>
  <si>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</si>
  <si>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</si>
  <si>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</si>
  <si>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</si>
  <si>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</si>
  <si>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</si>
  <si>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</si>
  <si>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</si>
  <si>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</si>
  <si>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</si>
  <si>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</si>
  <si>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</si>
  <si>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</si>
  <si>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</si>
  <si>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</si>
  <si>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</si>
  <si>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</si>
  <si>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</si>
  <si>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</si>
  <si>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</si>
  <si>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</si>
  <si>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</si>
  <si>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</si>
  <si>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</si>
  <si>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</si>
  <si>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</si>
  <si>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</si>
  <si>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</si>
  <si>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</si>
  <si>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</si>
  <si>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</si>
  <si>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</si>
  <si>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</si>
  <si>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</si>
  <si>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</si>
  <si>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</si>
  <si>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</si>
  <si>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</si>
  <si>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</si>
  <si>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</si>
  <si>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</si>
  <si>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</si>
  <si>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</si>
  <si>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</si>
  <si>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</si>
  <si>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</si>
  <si>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</si>
  <si>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</si>
  <si>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</si>
  <si>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</si>
  <si>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</si>
  <si>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</si>
  <si>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</si>
  <si>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</si>
  <si>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</si>
  <si>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</si>
  <si>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</si>
  <si>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</si>
  <si>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</si>
  <si>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</si>
  <si>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</si>
  <si>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</si>
  <si>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</si>
  <si>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</si>
  <si>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</si>
  <si>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</si>
  <si>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</si>
  <si>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</si>
  <si>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</si>
  <si>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</si>
  <si>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</si>
  <si>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</si>
  <si>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</si>
  <si>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</si>
  <si>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</si>
  <si>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</si>
  <si>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</si>
  <si>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</si>
  <si>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</si>
  <si>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</si>
  <si>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</si>
  <si>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</si>
  <si>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</si>
  <si>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</si>
  <si>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</si>
  <si>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</si>
  <si>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</si>
  <si>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</si>
  <si>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</si>
  <si>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</si>
  <si>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</si>
  <si>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</si>
  <si>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</si>
  <si>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</si>
  <si>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</si>
  <si>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</si>
  <si>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</si>
  <si>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</si>
  <si>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</si>
  <si>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</si>
  <si>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</si>
  <si>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</si>
  <si>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</si>
  <si>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</si>
  <si>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</si>
  <si>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</si>
  <si>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</si>
  <si>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</si>
  <si>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</si>
  <si>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</si>
  <si>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</si>
  <si>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</si>
  <si>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</si>
  <si>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</si>
  <si>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</si>
  <si>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</si>
  <si>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</si>
  <si>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</si>
  <si>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</si>
  <si>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</si>
  <si>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</si>
  <si>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</si>
  <si>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</si>
  <si>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</si>
  <si>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</si>
  <si>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</si>
  <si>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</si>
  <si>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</si>
  <si>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</si>
  <si>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</si>
  <si>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</si>
  <si>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</si>
  <si>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</si>
  <si>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</si>
  <si>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</si>
  <si>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</si>
  <si>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</si>
  <si>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</si>
  <si>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</si>
  <si>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</si>
  <si>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</si>
  <si>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</si>
  <si>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</si>
  <si>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</si>
  <si>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</si>
  <si>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</si>
  <si>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</si>
  <si>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</si>
  <si>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</si>
  <si>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</si>
  <si>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</si>
  <si>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</si>
  <si>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</si>
  <si>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</si>
  <si>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</si>
  <si>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</si>
  <si>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</si>
  <si>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</si>
  <si>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</si>
  <si>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</si>
  <si>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</si>
  <si>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</si>
  <si>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</si>
  <si>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</si>
  <si>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</si>
  <si>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</si>
  <si>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</si>
  <si>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</si>
  <si>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</si>
  <si>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</si>
  <si>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</si>
  <si>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</si>
  <si>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</si>
  <si>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</si>
  <si>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</si>
  <si>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</si>
  <si>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</si>
  <si>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</si>
  <si>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</si>
  <si>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</si>
  <si>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</si>
  <si>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</si>
  <si>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</si>
  <si>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</si>
  <si>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</si>
  <si>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</si>
  <si>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</si>
  <si>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</si>
  <si>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</si>
  <si>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</si>
  <si>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</si>
  <si>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</si>
  <si>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</si>
  <si>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</si>
  <si>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</si>
  <si>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</si>
  <si>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</si>
  <si>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</si>
  <si>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</si>
  <si>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</si>
  <si>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</si>
  <si>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</si>
  <si>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</si>
  <si>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</si>
  <si>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</si>
  <si>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</si>
  <si>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</si>
  <si>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</si>
  <si>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</si>
  <si>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</si>
  <si>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</si>
  <si>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</si>
  <si>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</si>
  <si>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</si>
  <si>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</si>
  <si>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</si>
  <si>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</si>
  <si>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</si>
  <si>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</si>
  <si>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</si>
  <si>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</si>
  <si>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</si>
  <si>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</si>
  <si>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</si>
  <si>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</si>
  <si>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</si>
  <si>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</si>
  <si>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</si>
  <si>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</si>
  <si>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</si>
  <si>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</si>
  <si>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</si>
  <si>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</si>
  <si>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</si>
  <si>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</si>
  <si>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</si>
  <si>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</si>
  <si>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</si>
  <si>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</si>
  <si>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</si>
  <si>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</si>
  <si>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</si>
  <si>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</si>
  <si>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</si>
  <si>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</si>
  <si>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</si>
  <si>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</si>
  <si>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</si>
  <si>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</si>
  <si>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</si>
  <si>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</si>
  <si>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</si>
  <si>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</si>
  <si>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</si>
  <si>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</si>
  <si>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</si>
  <si>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</si>
  <si>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</si>
  <si>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</si>
  <si>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</si>
  <si>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</si>
  <si>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</si>
  <si>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</si>
  <si>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</si>
  <si>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</si>
  <si>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</si>
  <si>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</si>
  <si>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</si>
  <si>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</si>
  <si>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</si>
  <si>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</si>
  <si>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</si>
  <si>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</si>
  <si>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</si>
  <si>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</si>
  <si>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</si>
  <si>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</si>
  <si>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</si>
  <si>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</si>
  <si>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</si>
  <si>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</si>
  <si>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</si>
  <si>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</si>
  <si>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</si>
  <si>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</si>
  <si>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</si>
  <si>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</si>
  <si>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</si>
  <si>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</si>
  <si>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</si>
  <si>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</si>
  <si>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</si>
  <si>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</si>
  <si>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</si>
  <si>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</si>
  <si>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</si>
  <si>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</si>
  <si>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</si>
  <si>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</si>
  <si>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</si>
  <si>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</si>
  <si>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</si>
  <si>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</si>
  <si>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</si>
  <si>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</si>
  <si>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</si>
  <si>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</si>
  <si>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</si>
  <si>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</si>
  <si>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</si>
  <si>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</si>
  <si>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</si>
  <si>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</si>
  <si>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</si>
  <si>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</si>
  <si>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</si>
  <si>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</si>
  <si>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</si>
  <si>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</si>
  <si>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</si>
  <si>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</si>
  <si>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</si>
  <si>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</si>
  <si>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</si>
  <si>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</si>
  <si>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</si>
  <si>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</si>
  <si>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</si>
  <si>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</si>
  <si>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</si>
  <si>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</si>
  <si>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</si>
  <si>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</si>
  <si>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</si>
  <si>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</si>
  <si>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</si>
  <si>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</si>
  <si>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</si>
  <si>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</si>
  <si>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</si>
  <si>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</si>
  <si>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</si>
  <si>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</si>
  <si>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</si>
  <si>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</si>
  <si>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</si>
  <si>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</si>
  <si>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</si>
  <si>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</si>
  <si>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</si>
  <si>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</si>
  <si>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</si>
  <si>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</si>
  <si>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</si>
  <si>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</si>
  <si>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</si>
  <si>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</si>
  <si>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</si>
  <si>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</si>
  <si>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</si>
  <si>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</si>
  <si>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</si>
  <si>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</si>
  <si>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</si>
  <si>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</si>
  <si>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</si>
  <si>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</si>
  <si>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</si>
  <si>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</si>
  <si>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</si>
  <si>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</si>
  <si>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</si>
  <si>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</si>
  <si>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</si>
  <si>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</si>
  <si>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</si>
  <si>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</si>
  <si>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</si>
  <si>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</si>
  <si>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</si>
  <si>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</si>
  <si>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</si>
  <si>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</si>
  <si>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</si>
  <si>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</si>
  <si>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</si>
  <si>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</si>
  <si>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</si>
  <si>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</si>
  <si>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</si>
  <si>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</si>
  <si>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</si>
  <si>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</si>
  <si>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</si>
  <si>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</si>
  <si>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</si>
  <si>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</si>
  <si>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</si>
  <si>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</si>
  <si>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</si>
  <si>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</si>
  <si>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</si>
  <si>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</si>
  <si>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</si>
  <si>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</si>
  <si>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</si>
  <si>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</si>
  <si>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</si>
  <si>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</si>
  <si>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</si>
  <si>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</si>
  <si>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</si>
  <si>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</si>
  <si>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</si>
  <si>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</si>
  <si>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</si>
  <si>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</si>
  <si>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</si>
  <si>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</si>
  <si>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</si>
  <si>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</si>
  <si>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</si>
  <si>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</si>
  <si>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</si>
  <si>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</si>
  <si>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</si>
  <si>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</si>
  <si>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</si>
  <si>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</si>
  <si>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</si>
  <si>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</si>
  <si>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</si>
  <si>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</si>
  <si>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</si>
  <si>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</si>
  <si>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</si>
  <si>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</si>
  <si>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</si>
  <si>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</si>
  <si>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</si>
  <si>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</si>
  <si>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</si>
  <si>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</si>
  <si>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</si>
  <si>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</si>
  <si>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</si>
  <si>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</si>
  <si>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</si>
  <si>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</si>
  <si>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</si>
  <si>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</si>
  <si>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</si>
  <si>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</si>
  <si>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</si>
  <si>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</si>
  <si>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</si>
  <si>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</si>
  <si>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</si>
  <si>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</si>
  <si>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</si>
  <si>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</si>
  <si>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</si>
  <si>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</si>
  <si>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</si>
  <si>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</si>
  <si>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</si>
  <si>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</si>
  <si>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</si>
  <si>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</si>
  <si>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</si>
  <si>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</si>
  <si>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</si>
  <si>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</si>
  <si>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</si>
  <si>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</si>
  <si>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</si>
  <si>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</si>
  <si>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</si>
  <si>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</si>
  <si>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</si>
  <si>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</si>
  <si>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</si>
  <si>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</si>
  <si>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</si>
  <si>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</si>
  <si>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</si>
  <si>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</si>
  <si>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</si>
  <si>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</si>
  <si>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</si>
  <si>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</si>
  <si>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</si>
  <si>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</si>
  <si>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</si>
  <si>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</si>
  <si>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</si>
  <si>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</si>
  <si>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</si>
  <si>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</si>
  <si>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</si>
  <si>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</si>
  <si>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</si>
  <si>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</si>
  <si>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</si>
  <si>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</si>
  <si>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</si>
  <si>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</si>
  <si>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</si>
  <si>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</si>
  <si>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</si>
  <si>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</si>
  <si>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</si>
  <si>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</si>
  <si>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</si>
  <si>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</si>
  <si>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</si>
  <si>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</si>
  <si>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</si>
  <si>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</si>
  <si>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</si>
  <si>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</si>
  <si>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</si>
  <si>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</si>
  <si>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</si>
  <si>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</si>
  <si>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</si>
  <si>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</si>
  <si>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</si>
  <si>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</si>
  <si>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</si>
  <si>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</si>
  <si>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</si>
  <si>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</si>
  <si>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</si>
  <si>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</si>
  <si>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</si>
  <si>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</si>
  <si>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</si>
  <si>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</si>
  <si>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</si>
  <si>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</si>
  <si>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</si>
  <si>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</si>
  <si>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</si>
  <si>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</si>
  <si>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</si>
  <si>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</si>
  <si>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</si>
  <si>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</si>
  <si>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</si>
  <si>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</si>
  <si>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</si>
  <si>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</si>
  <si>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</si>
  <si>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</si>
  <si>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</si>
  <si>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</si>
  <si>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</si>
  <si>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</si>
  <si>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</si>
  <si>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</si>
  <si>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</si>
  <si>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</si>
  <si>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</si>
  <si>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</si>
  <si>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</si>
  <si>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</si>
  <si>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</si>
  <si>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</si>
  <si>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</si>
  <si>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</si>
  <si>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</si>
  <si>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</si>
  <si>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</si>
  <si>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</si>
  <si>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</si>
  <si>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</si>
  <si>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</si>
  <si>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</si>
  <si>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</si>
  <si>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</si>
  <si>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</si>
  <si>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</si>
  <si>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</si>
  <si>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</si>
  <si>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</si>
  <si>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</si>
  <si>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</si>
  <si>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</si>
  <si>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</si>
  <si>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</si>
  <si>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</si>
  <si>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</si>
  <si>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</si>
  <si>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</si>
  <si>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</si>
  <si>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</si>
  <si>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</si>
  <si>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</si>
  <si>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</si>
  <si>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</si>
  <si>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</si>
  <si>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</si>
  <si>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</si>
  <si>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</si>
  <si>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</si>
  <si>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</si>
  <si>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</si>
  <si>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</si>
  <si>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</si>
  <si>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</si>
  <si>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</si>
  <si>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</si>
  <si>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</si>
  <si>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</si>
  <si>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</si>
  <si>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</si>
  <si>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</si>
  <si>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</si>
  <si>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</si>
  <si>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</si>
  <si>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</si>
  <si>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</si>
  <si>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</si>
  <si>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</si>
  <si>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</si>
  <si>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</si>
  <si>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</si>
  <si>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</si>
  <si>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</si>
  <si>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</si>
  <si>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</si>
  <si>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</si>
  <si>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</si>
  <si>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</si>
  <si>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</si>
  <si>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</si>
  <si>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</si>
  <si>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</si>
  <si>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</si>
  <si>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</si>
  <si>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</si>
  <si>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</si>
  <si>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</si>
  <si>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</si>
  <si>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</si>
  <si>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</si>
  <si>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</si>
  <si>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</si>
  <si>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</si>
  <si>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</si>
  <si>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</si>
  <si>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</si>
  <si>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</si>
  <si>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</si>
  <si>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</si>
  <si>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</si>
  <si>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</si>
  <si>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</si>
  <si>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</si>
  <si>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</si>
  <si>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</si>
  <si>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</si>
  <si>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</si>
  <si>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</si>
  <si>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</si>
  <si>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</si>
  <si>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</si>
  <si>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</si>
  <si>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</si>
  <si>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</si>
  <si>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</si>
  <si>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</si>
  <si>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</si>
  <si>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</si>
  <si>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</si>
  <si>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</si>
  <si>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</si>
  <si>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</si>
  <si>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</si>
  <si>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</si>
  <si>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</si>
  <si>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</si>
  <si>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</si>
  <si>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</si>
  <si>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</si>
  <si>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</si>
  <si>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</si>
  <si>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</si>
  <si>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</si>
  <si>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</si>
  <si>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</si>
  <si>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</si>
  <si>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</si>
  <si>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</si>
  <si>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</si>
  <si>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</si>
  <si>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</si>
  <si>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</si>
  <si>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</si>
  <si>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</si>
  <si>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</si>
  <si>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</si>
  <si>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</si>
  <si>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</si>
  <si>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</si>
  <si>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</si>
  <si>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</si>
  <si>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</si>
  <si>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</si>
  <si>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</si>
  <si>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</si>
  <si>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</si>
  <si>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</si>
  <si>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</si>
  <si>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</si>
  <si>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</si>
  <si>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</si>
  <si>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</si>
  <si>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</si>
  <si>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</si>
  <si>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</si>
  <si>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</si>
  <si>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</si>
  <si>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</si>
  <si>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</si>
  <si>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</si>
  <si>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</si>
  <si>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</si>
  <si>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</si>
  <si>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</si>
  <si>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</si>
  <si>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</si>
  <si>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</si>
  <si>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</si>
  <si>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</si>
  <si>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</si>
  <si>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</si>
  <si>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</si>
  <si>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</si>
  <si>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</si>
  <si>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</si>
  <si>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</si>
  <si>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</si>
  <si>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</si>
  <si>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</si>
  <si>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</si>
  <si>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</si>
  <si>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</si>
  <si>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</si>
  <si>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</si>
  <si>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</si>
  <si>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</si>
  <si>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</si>
  <si>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</si>
  <si>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</si>
  <si>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</si>
  <si>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</si>
  <si>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</si>
  <si>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</si>
  <si>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</si>
  <si>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</si>
  <si>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</si>
  <si>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</si>
  <si>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</si>
  <si>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</si>
  <si>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</si>
  <si>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</si>
  <si>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</si>
  <si>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</si>
  <si>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</si>
  <si>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</si>
  <si>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</si>
  <si>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</si>
  <si>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</si>
  <si>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</si>
  <si>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</si>
  <si>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</si>
  <si>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</si>
  <si>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</si>
  <si>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</si>
  <si>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</si>
  <si>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</si>
  <si>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</si>
  <si>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</si>
  <si>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</si>
  <si>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</si>
  <si>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</si>
  <si>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</si>
  <si>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</si>
  <si>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</si>
  <si>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</si>
  <si>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</si>
  <si>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</si>
  <si>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</si>
  <si>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</si>
  <si>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</si>
  <si>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</si>
  <si>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</si>
  <si>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</si>
  <si>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</si>
  <si>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</si>
  <si>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</si>
  <si>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</si>
  <si>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</si>
  <si>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</si>
  <si>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</si>
  <si>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</si>
  <si>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</si>
  <si>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</si>
  <si>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</si>
  <si>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</si>
  <si>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</si>
  <si>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</si>
  <si>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</si>
  <si>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</si>
  <si>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</si>
  <si>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</si>
  <si>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</si>
  <si>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</si>
  <si>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</si>
  <si>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</si>
  <si>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</si>
  <si>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</si>
  <si>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</si>
  <si>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</si>
  <si>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</si>
  <si>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</si>
  <si>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</si>
  <si>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</si>
  <si>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</si>
  <si>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</si>
  <si>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</si>
  <si>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</si>
  <si>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</si>
  <si>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</si>
  <si>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</si>
  <si>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</si>
  <si>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</si>
  <si>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</si>
  <si>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</si>
  <si>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</si>
  <si>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</si>
  <si>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</si>
  <si>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</si>
  <si>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</si>
  <si>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</si>
  <si>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</si>
  <si>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</si>
  <si>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</si>
  <si>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</si>
  <si>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</si>
  <si>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</si>
  <si>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</si>
  <si>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</si>
  <si>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</si>
  <si>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</si>
  <si>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</si>
  <si>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</si>
  <si>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</si>
  <si>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</si>
  <si>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</si>
  <si>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</si>
  <si>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</si>
  <si>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</si>
  <si>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</si>
  <si>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</si>
  <si>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</si>
  <si>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</si>
  <si>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</si>
  <si>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</si>
  <si>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</si>
  <si>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</si>
  <si>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</si>
  <si>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</si>
  <si>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</si>
  <si>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</si>
  <si>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</si>
  <si>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</si>
  <si>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</si>
  <si>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</si>
  <si>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</si>
  <si>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</si>
  <si>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</si>
  <si>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</si>
  <si>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</si>
  <si>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</si>
  <si>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</si>
  <si>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</si>
  <si>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</si>
  <si>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</si>
  <si>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</si>
  <si>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</si>
  <si>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</si>
  <si>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</si>
  <si>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</si>
  <si>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</si>
  <si>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</si>
  <si>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</si>
  <si>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</si>
  <si>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</si>
  <si>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</si>
  <si>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</si>
  <si>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</si>
  <si>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</si>
  <si>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</si>
  <si>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</si>
  <si>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</si>
  <si>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</si>
  <si>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</si>
  <si>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</si>
  <si>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</si>
  <si>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</si>
  <si>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</si>
  <si>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</si>
  <si>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</si>
  <si>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</si>
  <si>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</si>
  <si>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</si>
  <si>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</si>
  <si>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</si>
  <si>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</si>
  <si>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</si>
  <si>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</si>
  <si>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</si>
  <si>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</si>
  <si>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</si>
  <si>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</si>
  <si>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</si>
  <si>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</si>
  <si>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</si>
  <si>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</si>
  <si>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</si>
  <si>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</si>
  <si>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</si>
  <si>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</si>
  <si>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</si>
  <si>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</si>
  <si>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</si>
  <si>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</si>
  <si>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</si>
  <si>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</si>
  <si>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</si>
  <si>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</si>
  <si>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</si>
  <si>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</si>
  <si>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</si>
  <si>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</si>
  <si>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</si>
  <si>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</si>
  <si>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</si>
  <si>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</si>
  <si>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</si>
  <si>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</si>
  <si>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</si>
  <si>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</si>
  <si>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</si>
  <si>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</si>
  <si>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</si>
  <si>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</si>
  <si>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</si>
  <si>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</si>
  <si>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</si>
  <si>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</si>
  <si>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</si>
  <si>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</si>
  <si>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</si>
  <si>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</si>
  <si>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</si>
  <si>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</si>
  <si>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</si>
  <si>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</si>
  <si>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</si>
  <si>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</si>
  <si>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</si>
  <si>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</si>
  <si>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</si>
  <si>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</si>
  <si>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</si>
  <si>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</si>
  <si>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</si>
  <si>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</si>
  <si>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</si>
  <si>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</si>
  <si>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</si>
  <si>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</si>
  <si>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</si>
  <si>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</si>
  <si>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</si>
  <si>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</si>
  <si>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</si>
  <si>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</si>
  <si>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</si>
  <si>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</si>
  <si>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</si>
  <si>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</si>
  <si>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</si>
  <si>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</si>
  <si>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</si>
  <si>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</si>
  <si>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</si>
  <si>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</si>
  <si>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</si>
  <si>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</si>
  <si>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</si>
  <si>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</si>
  <si>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</si>
  <si>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</si>
  <si>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</si>
  <si>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</si>
  <si>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</si>
  <si>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</si>
  <si>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</si>
  <si>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</si>
  <si>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</si>
  <si>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</si>
  <si>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</si>
  <si>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</si>
  <si>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</si>
  <si>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</si>
  <si>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</si>
  <si>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</si>
  <si>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</si>
  <si>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</si>
  <si>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</si>
  <si>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</si>
  <si>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</si>
  <si>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</si>
  <si>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</si>
  <si>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</si>
  <si>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</si>
  <si>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</si>
  <si>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</si>
  <si>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</si>
  <si>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</si>
  <si>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</si>
  <si>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</si>
  <si>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</si>
  <si>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</si>
  <si>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</si>
  <si>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</si>
  <si>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</si>
  <si>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</si>
  <si>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</si>
  <si>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</si>
  <si>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</si>
  <si>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</si>
  <si>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</si>
  <si>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</si>
  <si>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</si>
  <si>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</si>
  <si>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</si>
  <si>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</si>
  <si>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</si>
  <si>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</si>
  <si>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</si>
  <si>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</si>
  <si>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</si>
  <si>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</si>
  <si>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</si>
  <si>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</si>
  <si>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</si>
  <si>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</si>
  <si>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</si>
  <si>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</si>
  <si>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</si>
  <si>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</si>
  <si>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</si>
  <si>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</si>
  <si>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</si>
  <si>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</si>
  <si>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</si>
  <si>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</si>
  <si>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</si>
  <si>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</si>
  <si>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</si>
  <si>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</si>
  <si>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</si>
  <si>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</si>
  <si>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</si>
  <si>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</si>
  <si>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</si>
  <si>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</si>
  <si>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</si>
  <si>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</si>
  <si>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</si>
  <si>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</si>
  <si>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</si>
  <si>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</si>
  <si>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</si>
  <si>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</si>
  <si>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</si>
  <si>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</si>
  <si>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</si>
  <si>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</si>
  <si>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</si>
  <si>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</si>
  <si>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</si>
  <si>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</si>
  <si>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</si>
  <si>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</si>
  <si>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</si>
  <si>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</si>
  <si>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</si>
  <si>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</si>
  <si>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</si>
  <si>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</si>
  <si>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</si>
  <si>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</si>
  <si>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</si>
  <si>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</si>
  <si>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</si>
  <si>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</si>
  <si>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</si>
  <si>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</si>
  <si>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</si>
  <si>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</si>
  <si>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</si>
  <si>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</si>
  <si>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</si>
  <si>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</si>
  <si>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</si>
  <si>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</si>
  <si>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</si>
  <si>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</si>
  <si>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</si>
  <si>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</si>
  <si>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</si>
  <si>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</si>
  <si>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</si>
  <si>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</si>
  <si>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</si>
  <si>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</si>
  <si>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</si>
  <si>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</si>
  <si>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</si>
  <si>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</si>
  <si>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</si>
  <si>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</si>
  <si>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</si>
  <si>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</si>
  <si>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</si>
  <si>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</si>
  <si>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</si>
  <si>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</si>
  <si>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</si>
  <si>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</si>
  <si>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</si>
  <si>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</si>
  <si>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</si>
  <si>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</si>
  <si>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</si>
  <si>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</si>
  <si>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</si>
  <si>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</si>
  <si>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</si>
  <si>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</si>
  <si>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</si>
  <si>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</si>
  <si>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</si>
  <si>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</si>
  <si>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</si>
  <si>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</si>
  <si>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</si>
  <si>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</si>
  <si>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</si>
  <si>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</si>
  <si>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</si>
  <si>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</si>
  <si>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</si>
  <si>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</si>
  <si>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</si>
  <si>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</si>
  <si>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</si>
  <si>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</si>
  <si>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</si>
  <si>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</si>
  <si>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</si>
  <si>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</si>
  <si>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</si>
  <si>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</si>
  <si>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</si>
  <si>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</si>
  <si>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</si>
  <si>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</si>
  <si>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</si>
  <si>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</si>
  <si>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</si>
  <si>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</si>
  <si>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</si>
  <si>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</si>
  <si>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</si>
  <si>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</si>
  <si>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</si>
  <si>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</si>
  <si>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</si>
  <si>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</si>
  <si>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</si>
  <si>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</si>
  <si>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</si>
  <si>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</si>
  <si>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</si>
  <si>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</si>
  <si>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</si>
  <si>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</si>
  <si>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</si>
  <si>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</si>
  <si>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</si>
  <si>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</si>
  <si>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</si>
  <si>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</si>
  <si>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</si>
  <si>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</si>
  <si>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</si>
  <si>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</si>
  <si>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</si>
  <si>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</si>
  <si>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</si>
  <si>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</si>
  <si>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</si>
  <si>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</si>
  <si>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</si>
  <si>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</si>
  <si>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</si>
  <si>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</si>
  <si>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</si>
  <si>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</si>
  <si>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</si>
  <si>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</si>
  <si>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</si>
  <si>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</si>
  <si>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</si>
  <si>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</si>
  <si>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</si>
  <si>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</si>
  <si>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</si>
  <si>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</si>
  <si>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</si>
  <si>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</si>
  <si>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</si>
  <si>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</si>
  <si>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</si>
  <si>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</si>
  <si>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</si>
  <si>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</si>
  <si>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</si>
  <si>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</si>
  <si>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</si>
  <si>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</si>
  <si>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</si>
  <si>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</si>
  <si>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</si>
  <si>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</si>
  <si>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</si>
  <si>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</si>
  <si>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</si>
  <si>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</si>
  <si>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</si>
  <si>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</si>
  <si>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</si>
  <si>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</si>
  <si>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</si>
  <si>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</si>
  <si>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</si>
  <si>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</si>
  <si>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</si>
  <si>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</si>
  <si>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</si>
  <si>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</si>
  <si>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</si>
  <si>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</si>
  <si>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</si>
  <si>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</si>
  <si>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</si>
  <si>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</si>
  <si>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</si>
  <si>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</si>
  <si>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</si>
  <si>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</si>
  <si>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</si>
  <si>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</si>
  <si>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</si>
  <si>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</si>
  <si>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</si>
  <si>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</si>
  <si>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</si>
  <si>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</si>
  <si>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</si>
  <si>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</si>
  <si>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</si>
  <si>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</si>
  <si>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</si>
  <si>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</si>
  <si>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</si>
  <si>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</si>
  <si>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</si>
  <si>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</si>
  <si>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</si>
  <si>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</si>
  <si>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</si>
  <si>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</si>
  <si>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</si>
  <si>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</si>
  <si>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</si>
  <si>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</si>
  <si>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</si>
  <si>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</si>
  <si>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</si>
  <si>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</si>
  <si>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</si>
  <si>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</si>
  <si>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</si>
  <si>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</si>
  <si>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</si>
  <si>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</si>
  <si>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</si>
  <si>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</si>
  <si>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</si>
  <si>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</si>
  <si>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</si>
  <si>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</si>
  <si>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</si>
  <si>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</si>
  <si>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</si>
  <si>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</si>
  <si>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</si>
  <si>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</si>
  <si>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</si>
  <si>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</si>
  <si>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</si>
  <si>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</si>
  <si>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</si>
  <si>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</si>
  <si>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</si>
  <si>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</si>
  <si>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</si>
  <si>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</si>
  <si>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</si>
  <si>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</si>
  <si>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</si>
  <si>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</si>
  <si>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</si>
  <si>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</si>
  <si>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</si>
  <si>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</si>
  <si>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</si>
  <si>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</si>
  <si>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</si>
  <si>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</si>
  <si>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</si>
  <si>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</si>
  <si>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</si>
  <si>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</si>
  <si>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</si>
  <si>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</si>
  <si>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</si>
  <si>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</si>
  <si>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</si>
  <si>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</si>
  <si>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</si>
  <si>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</si>
  <si>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</si>
  <si>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</si>
  <si>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</si>
  <si>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</si>
  <si>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</si>
  <si>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</si>
  <si>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</si>
  <si>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</si>
  <si>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</si>
  <si>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</si>
  <si>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</si>
  <si>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</si>
  <si>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</si>
  <si>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</si>
  <si>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</si>
  <si>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</si>
  <si>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</si>
  <si>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</si>
  <si>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</si>
  <si>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</si>
  <si>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</si>
  <si>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</si>
  <si>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</si>
  <si>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</si>
  <si>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</si>
  <si>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</si>
  <si>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</si>
  <si>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</si>
  <si>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</si>
  <si>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</si>
  <si>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</si>
  <si>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</si>
  <si>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</si>
  <si>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</si>
  <si>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</si>
  <si>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</si>
  <si>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</si>
  <si>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</si>
  <si>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</si>
  <si>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</si>
  <si>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</si>
  <si>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</si>
  <si>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</si>
  <si>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</si>
  <si>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</si>
  <si>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</si>
  <si>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</si>
  <si>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</si>
  <si>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</si>
  <si>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</si>
  <si>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</si>
  <si>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</si>
  <si>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</si>
  <si>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</si>
  <si>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</si>
  <si>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</si>
  <si>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</si>
  <si>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</si>
  <si>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</si>
  <si>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</si>
  <si>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</si>
  <si>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</si>
  <si>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</si>
  <si>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</si>
  <si>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</si>
  <si>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</si>
  <si>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</si>
  <si>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</si>
  <si>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</si>
  <si>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</si>
  <si>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</si>
  <si>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</si>
  <si>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</si>
  <si>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</si>
  <si>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</si>
  <si>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</si>
  <si>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</si>
  <si>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</si>
  <si>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</si>
  <si>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</si>
  <si>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</si>
  <si>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</si>
  <si>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</si>
  <si>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</si>
  <si>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</si>
  <si>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</si>
  <si>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</si>
  <si>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</si>
  <si>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</si>
  <si>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</si>
  <si>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</si>
  <si>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</si>
  <si>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</si>
  <si>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</si>
  <si>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</si>
  <si>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</si>
  <si>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</si>
  <si>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</si>
  <si>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</si>
  <si>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</si>
  <si>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</si>
  <si>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</si>
  <si>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</si>
  <si>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</si>
  <si>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</si>
  <si>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</si>
  <si>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</si>
  <si>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</si>
  <si>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</si>
  <si>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</si>
  <si>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</si>
  <si>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</si>
  <si>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</si>
  <si>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</si>
  <si>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</si>
  <si>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</si>
  <si>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</si>
  <si>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</si>
  <si>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</si>
  <si>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</si>
  <si>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</si>
  <si>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</si>
  <si>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</si>
  <si>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</si>
  <si>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</si>
  <si>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</si>
  <si>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</si>
  <si>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</si>
  <si>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</si>
  <si>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</si>
  <si>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</si>
  <si>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</si>
  <si>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</si>
  <si>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</si>
  <si>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</si>
  <si>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</si>
  <si>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</si>
  <si>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</si>
  <si>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</si>
  <si>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</si>
  <si>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</si>
  <si>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</si>
  <si>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</si>
  <si>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</si>
  <si>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</si>
  <si>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</si>
  <si>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</si>
  <si>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</si>
  <si>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</si>
  <si>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</si>
  <si>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</si>
  <si>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</si>
  <si>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</si>
  <si>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</si>
  <si>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</si>
  <si>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</si>
  <si>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</si>
  <si>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</si>
  <si>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</si>
  <si>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</si>
  <si>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</si>
  <si>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</si>
  <si>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</si>
  <si>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</si>
  <si>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</si>
  <si>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</si>
  <si>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</si>
  <si>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</si>
  <si>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</si>
  <si>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</si>
  <si>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</si>
  <si>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</si>
  <si>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</si>
  <si>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</si>
  <si>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</si>
  <si>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</si>
  <si>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</si>
  <si>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</si>
  <si>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</si>
  <si>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</si>
  <si>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</si>
  <si>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</si>
  <si>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</si>
  <si>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</si>
  <si>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</si>
  <si>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</si>
  <si>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</si>
  <si>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</si>
  <si>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</si>
  <si>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</si>
  <si>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</si>
  <si>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</si>
  <si>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</si>
  <si>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</si>
  <si>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</si>
  <si>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</si>
  <si>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</si>
  <si>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</si>
  <si>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</si>
  <si>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</si>
  <si>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</si>
  <si>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</si>
  <si>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</si>
  <si>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</si>
  <si>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</si>
  <si>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</si>
  <si>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</si>
  <si>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</si>
  <si>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</si>
  <si>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</si>
  <si>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</si>
  <si>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</si>
  <si>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</si>
  <si>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</si>
  <si>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</si>
  <si>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</si>
  <si>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</si>
  <si>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</si>
  <si>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</si>
  <si>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</si>
  <si>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</si>
  <si>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</si>
  <si>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</si>
  <si>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</si>
  <si>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</si>
  <si>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</si>
  <si>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</si>
  <si>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</si>
  <si>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</si>
  <si>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</si>
  <si>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</si>
  <si>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</si>
  <si>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</si>
  <si>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</si>
  <si>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</si>
  <si>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</si>
  <si>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</si>
  <si>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</si>
  <si>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</si>
  <si>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</si>
  <si>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</si>
  <si>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</si>
  <si>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</si>
  <si>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</si>
  <si>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</si>
  <si>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</si>
  <si>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</si>
  <si>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</si>
  <si>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</si>
  <si>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</si>
  <si>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</si>
  <si>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</si>
  <si>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</si>
  <si>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</si>
  <si>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</si>
  <si>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</si>
  <si>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</si>
  <si>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</si>
  <si>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</si>
  <si>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</si>
  <si>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</si>
  <si>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</si>
  <si>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</si>
  <si>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</si>
  <si>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</si>
  <si>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</si>
  <si>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</si>
  <si>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</si>
  <si>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</si>
  <si>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</si>
  <si>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</si>
  <si>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</si>
  <si>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</si>
  <si>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</si>
  <si>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</si>
  <si>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</si>
  <si>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</si>
  <si>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</si>
  <si>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</si>
  <si>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</si>
  <si>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</si>
  <si>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</si>
  <si>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</si>
  <si>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</si>
  <si>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</si>
  <si>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</si>
  <si>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</si>
  <si>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</si>
  <si>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</si>
  <si>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</si>
  <si>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</si>
  <si>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</si>
  <si>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</si>
  <si>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</si>
  <si>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</si>
  <si>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</si>
  <si>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</si>
  <si>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</si>
  <si>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</si>
  <si>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</si>
  <si>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</si>
  <si>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</si>
  <si>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</si>
  <si>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</si>
  <si>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</si>
  <si>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</si>
  <si>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</si>
  <si>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</si>
  <si>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</si>
  <si>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</si>
  <si>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</si>
  <si>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</si>
  <si>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</si>
  <si>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</si>
  <si>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</si>
  <si>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</si>
  <si>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</si>
  <si>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</si>
  <si>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</si>
  <si>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</si>
  <si>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</si>
  <si>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</si>
  <si>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</si>
  <si>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</si>
  <si>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</si>
  <si>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</si>
  <si>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</si>
  <si>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</si>
  <si>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</si>
  <si>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</si>
  <si>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</si>
  <si>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</si>
  <si>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</si>
  <si>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</si>
  <si>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</si>
  <si>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</si>
  <si>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</si>
  <si>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</si>
  <si>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</si>
  <si>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</si>
  <si>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</si>
  <si>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</si>
  <si>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</si>
  <si>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</si>
  <si>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</si>
  <si>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</si>
  <si>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</si>
  <si>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</si>
  <si>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</si>
  <si>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</si>
  <si>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</si>
  <si>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</si>
  <si>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</si>
  <si>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</si>
  <si>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</si>
  <si>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</si>
  <si>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</si>
  <si>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</si>
  <si>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</si>
  <si>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</si>
  <si>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</si>
  <si>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</si>
  <si>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</si>
  <si>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</si>
  <si>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</si>
  <si>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</si>
  <si>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</si>
  <si>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</si>
  <si>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</si>
  <si>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</si>
  <si>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</si>
  <si>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</si>
  <si>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</si>
  <si>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</si>
  <si>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</si>
  <si>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</si>
  <si>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</si>
  <si>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</si>
  <si>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</si>
  <si>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</si>
  <si>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</si>
  <si>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</si>
  <si>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</si>
  <si>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</si>
  <si>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</si>
  <si>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</si>
  <si>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</si>
  <si>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</si>
  <si>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</si>
  <si>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</si>
  <si>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</si>
  <si>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</si>
  <si>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</si>
  <si>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</si>
  <si>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</si>
  <si>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</si>
  <si>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</si>
  <si>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</si>
  <si>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</si>
  <si>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</si>
  <si>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</si>
  <si>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</si>
  <si>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</si>
  <si>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</si>
  <si>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</si>
  <si>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</si>
  <si>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</si>
  <si>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</si>
  <si>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</si>
  <si>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</si>
  <si>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</si>
  <si>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</si>
  <si>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</si>
  <si>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</si>
  <si>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</si>
  <si>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</si>
  <si>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</si>
  <si>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</si>
  <si>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</si>
  <si>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</si>
  <si>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</si>
  <si>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</si>
  <si>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</si>
  <si>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</si>
  <si>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</si>
  <si>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</si>
  <si>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</si>
  <si>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</si>
  <si>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</si>
  <si>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</si>
  <si>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</si>
  <si>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</si>
  <si>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</si>
  <si>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</si>
  <si>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</si>
  <si>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</si>
  <si>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</si>
  <si>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</si>
  <si>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</si>
  <si>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</si>
  <si>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</si>
  <si>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</si>
  <si>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</si>
  <si>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</si>
  <si>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</si>
  <si>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</si>
  <si>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</si>
  <si>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</si>
  <si>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</si>
  <si>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</si>
  <si>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</si>
  <si>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</si>
  <si>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</si>
  <si>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</si>
  <si>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</si>
  <si>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</si>
  <si>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</si>
  <si>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</si>
  <si>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</si>
  <si>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</si>
  <si>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</si>
  <si>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</si>
  <si>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</si>
  <si>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</si>
  <si>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</si>
  <si>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</si>
  <si>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</si>
  <si>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</si>
  <si>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</si>
  <si>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</si>
  <si>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</si>
  <si>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</si>
  <si>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</si>
  <si>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</si>
  <si>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</si>
  <si>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</si>
  <si>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</si>
  <si>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</si>
  <si>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</si>
  <si>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</si>
  <si>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</si>
  <si>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</si>
  <si>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</si>
  <si>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</si>
  <si>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</si>
  <si>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</si>
  <si>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</si>
  <si>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</si>
  <si>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</si>
  <si>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</si>
  <si>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</si>
  <si>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</si>
  <si>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</si>
  <si>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</si>
  <si>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</si>
  <si>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</si>
  <si>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</si>
  <si>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</si>
  <si>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</si>
  <si>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</si>
  <si>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</si>
  <si>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</si>
  <si>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</si>
  <si>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</si>
  <si>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</si>
  <si>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</si>
  <si>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</si>
  <si>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</si>
  <si>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</si>
  <si>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</si>
  <si>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</si>
  <si>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</si>
  <si>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</si>
  <si>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</si>
  <si>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</si>
  <si>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</si>
  <si>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</si>
  <si>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</si>
  <si>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</si>
  <si>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</si>
  <si>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</si>
  <si>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</si>
  <si>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</si>
  <si>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</si>
  <si>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</si>
  <si>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</si>
  <si>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</si>
  <si>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</si>
  <si>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</si>
  <si>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</si>
  <si>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</si>
  <si>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</si>
  <si>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</si>
  <si>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</si>
  <si>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</si>
  <si>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</si>
  <si>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</si>
  <si>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</si>
  <si>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</si>
  <si>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</si>
  <si>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</si>
  <si>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</si>
  <si>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</si>
  <si>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</si>
  <si>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</si>
  <si>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</si>
  <si>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</si>
  <si>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</si>
  <si>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</si>
  <si>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</si>
  <si>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</si>
  <si>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</si>
  <si>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</si>
  <si>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</si>
  <si>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</si>
  <si>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</si>
  <si>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</si>
  <si>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</si>
  <si>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</si>
  <si>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</si>
  <si>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</si>
  <si>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</si>
  <si>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</si>
  <si>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</si>
  <si>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</si>
  <si>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</si>
  <si>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</si>
  <si>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</si>
  <si>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</si>
  <si>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</si>
  <si>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</si>
  <si>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</si>
  <si>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</si>
  <si>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</si>
  <si>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</si>
  <si>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</si>
  <si>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</si>
  <si>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</si>
  <si>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</si>
  <si>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</si>
  <si>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</si>
  <si>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</si>
  <si>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</si>
  <si>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</si>
  <si>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</si>
  <si>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</si>
  <si>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</si>
  <si>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</si>
  <si>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</si>
  <si>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</si>
  <si>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</si>
  <si>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</si>
  <si>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</si>
  <si>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</si>
  <si>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</si>
  <si>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</si>
  <si>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</si>
  <si>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</si>
  <si>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</si>
  <si>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</si>
  <si>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</si>
  <si>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</si>
  <si>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</si>
  <si>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</si>
  <si>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</si>
  <si>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</si>
  <si>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</si>
  <si>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</si>
  <si>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</si>
  <si>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</si>
  <si>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</si>
  <si>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</si>
  <si>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</si>
  <si>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</si>
  <si>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</si>
  <si>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</si>
  <si>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</si>
  <si>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</si>
  <si>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</si>
  <si>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</si>
  <si>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</si>
  <si>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</si>
  <si>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</si>
  <si>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</si>
  <si>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</si>
  <si>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</si>
  <si>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</si>
  <si>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</si>
  <si>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</si>
  <si>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</si>
  <si>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</si>
  <si>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</si>
  <si>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</si>
  <si>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</si>
  <si>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</si>
  <si>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</si>
  <si>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</si>
  <si>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</si>
  <si>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</si>
  <si>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</si>
  <si>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</si>
  <si>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</si>
  <si>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</si>
  <si>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</si>
  <si>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</si>
  <si>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</si>
  <si>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</si>
  <si>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</si>
  <si>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</si>
  <si>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</si>
  <si>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</si>
  <si>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</si>
  <si>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</si>
  <si>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</si>
  <si>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</si>
  <si>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</si>
  <si>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</si>
  <si>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</si>
  <si>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</si>
  <si>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</si>
  <si>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</si>
  <si>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</si>
  <si>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</si>
  <si>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</si>
  <si>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</si>
  <si>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</si>
  <si>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</si>
  <si>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</si>
  <si>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</si>
  <si>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</si>
  <si>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</si>
  <si>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</si>
  <si>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</si>
  <si>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</si>
  <si>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</si>
  <si>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</si>
  <si>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</si>
  <si>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</si>
  <si>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</si>
  <si>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</si>
  <si>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</si>
  <si>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</si>
  <si>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</si>
  <si>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</si>
  <si>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</si>
  <si>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</si>
  <si>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</si>
  <si>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</si>
  <si>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</si>
  <si>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</si>
  <si>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</si>
  <si>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</si>
  <si>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</si>
  <si>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</si>
  <si>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</si>
  <si>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</si>
  <si>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</si>
  <si>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</si>
  <si>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</si>
  <si>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</si>
  <si>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</si>
  <si>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</si>
  <si>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</si>
  <si>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</si>
  <si>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</si>
  <si>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</si>
  <si>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</si>
  <si>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</si>
  <si>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</si>
  <si>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</si>
  <si>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</si>
  <si>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</si>
  <si>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</si>
  <si>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</si>
  <si>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</si>
  <si>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</si>
  <si>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</si>
  <si>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</si>
  <si>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</si>
  <si>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</si>
  <si>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</si>
  <si>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</si>
  <si>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</si>
  <si>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</si>
  <si>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</si>
  <si>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</si>
  <si>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</si>
  <si>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</si>
  <si>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</si>
  <si>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</si>
  <si>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</si>
  <si>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</si>
  <si>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</si>
  <si>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</si>
  <si>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</si>
  <si>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</si>
  <si>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</si>
  <si>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</si>
  <si>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</si>
  <si>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</si>
  <si>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</si>
  <si>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</si>
  <si>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</si>
  <si>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</si>
  <si>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</si>
  <si>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</si>
  <si>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</si>
  <si>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</si>
  <si>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</si>
  <si>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</si>
  <si>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</si>
  <si>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</si>
  <si>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</si>
  <si>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</si>
  <si>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</si>
  <si>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</si>
  <si>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</si>
  <si>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</si>
  <si>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</si>
  <si>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</si>
  <si>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</si>
  <si>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</si>
  <si>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</si>
  <si>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</si>
  <si>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</si>
  <si>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</si>
  <si>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</si>
  <si>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</si>
  <si>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</si>
  <si>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</si>
  <si>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</si>
  <si>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</si>
  <si>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</si>
  <si>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</si>
  <si>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</si>
  <si>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</si>
  <si>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</si>
  <si>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</si>
  <si>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</si>
  <si>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</si>
  <si>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</si>
  <si>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</si>
  <si>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</si>
  <si>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</si>
  <si>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</si>
  <si>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</si>
  <si>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</si>
  <si>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</si>
  <si>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</si>
  <si>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</si>
  <si>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</si>
  <si>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</si>
  <si>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</si>
  <si>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</si>
  <si>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</si>
  <si>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</si>
  <si>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</si>
  <si>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</si>
  <si>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</si>
  <si>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</si>
  <si>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</si>
  <si>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</si>
  <si>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</si>
  <si>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</si>
  <si>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</si>
  <si>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</si>
  <si>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</si>
  <si>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</si>
  <si>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</si>
  <si>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</si>
  <si>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</si>
  <si>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</si>
  <si>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</si>
  <si>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</si>
  <si>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</si>
  <si>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</si>
  <si>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</si>
  <si>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</si>
  <si>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</si>
  <si>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</si>
  <si>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</si>
  <si>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</si>
  <si>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</si>
  <si>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</si>
  <si>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</si>
  <si>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</si>
  <si>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</si>
  <si>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</si>
  <si>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</si>
  <si>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</si>
  <si>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</si>
  <si>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</si>
  <si>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</si>
  <si>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</si>
  <si>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</si>
  <si>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</si>
  <si>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</si>
  <si>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</si>
  <si>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</si>
  <si>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</si>
  <si>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</si>
  <si>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</si>
  <si>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</si>
  <si>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</si>
  <si>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</si>
  <si>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</si>
  <si>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</si>
  <si>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</si>
  <si>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</si>
  <si>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</si>
  <si>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</si>
  <si>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</si>
  <si>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</si>
  <si>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</si>
  <si>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</si>
  <si>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</si>
  <si>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</si>
  <si>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</si>
  <si>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</si>
  <si>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</si>
  <si>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</si>
  <si>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</si>
  <si>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</si>
  <si>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</si>
  <si>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</si>
  <si>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</si>
  <si>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</si>
  <si>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</si>
  <si>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</si>
  <si>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</si>
  <si>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</si>
  <si>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</si>
  <si>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</si>
  <si>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</si>
  <si>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</si>
  <si>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</si>
  <si>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</si>
  <si>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</si>
  <si>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</si>
  <si>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</si>
  <si>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</si>
  <si>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</si>
  <si>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</si>
  <si>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</si>
  <si>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</si>
  <si>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</si>
  <si>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</si>
  <si>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</si>
  <si>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</si>
  <si>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</si>
  <si>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</si>
  <si>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</si>
  <si>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</si>
  <si>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</si>
  <si>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</si>
  <si>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</si>
  <si>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</si>
  <si>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</si>
  <si>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</si>
  <si>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</si>
  <si>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</si>
  <si>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</si>
  <si>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</si>
  <si>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</si>
  <si>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</si>
  <si>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</si>
  <si>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</si>
  <si>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</si>
  <si>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</si>
  <si>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</si>
  <si>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</si>
  <si>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</si>
  <si>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</si>
  <si>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</si>
  <si>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</si>
  <si>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</si>
  <si>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</si>
  <si>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</si>
  <si>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</si>
  <si>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</si>
  <si>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</si>
  <si>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</si>
  <si>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</si>
  <si>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</si>
  <si>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</si>
  <si>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</si>
  <si>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</si>
  <si>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</si>
  <si>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</si>
  <si>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</si>
  <si>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</si>
  <si>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</si>
  <si>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</si>
  <si>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</si>
  <si>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</si>
  <si>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</si>
  <si>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</si>
  <si>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</si>
  <si>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</si>
  <si>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</si>
  <si>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</si>
  <si>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</si>
  <si>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</si>
  <si>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</si>
  <si>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</si>
  <si>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</si>
  <si>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</si>
  <si>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</si>
  <si>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</si>
  <si>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</si>
  <si>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</si>
  <si>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</si>
  <si>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</si>
  <si>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</si>
  <si>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</si>
  <si>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</si>
  <si>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</si>
  <si>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</si>
  <si>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</si>
  <si>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</si>
  <si>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</si>
  <si>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</si>
  <si>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</si>
  <si>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</si>
  <si>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</si>
  <si>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</si>
  <si>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</si>
  <si>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</si>
  <si>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</si>
  <si>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</si>
  <si>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</si>
  <si>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</si>
  <si>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</si>
  <si>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</si>
  <si>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</si>
  <si>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</si>
  <si>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</si>
  <si>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</si>
  <si>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</si>
  <si>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</si>
  <si>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</si>
  <si>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</si>
  <si>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</si>
  <si>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</si>
  <si>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</si>
  <si>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</si>
  <si>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</si>
  <si>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</si>
  <si>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</si>
  <si>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</si>
  <si>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</si>
  <si>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</si>
  <si>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</si>
  <si>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</si>
  <si>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</si>
  <si>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</si>
  <si>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</si>
  <si>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</si>
  <si>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</si>
  <si>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</si>
  <si>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</si>
  <si>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</si>
  <si>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</si>
  <si>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</si>
  <si>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</si>
  <si>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</si>
  <si>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</si>
  <si>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</si>
  <si>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</si>
  <si>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</si>
  <si>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</si>
  <si>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</si>
  <si>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</si>
  <si>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</si>
  <si>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</si>
  <si>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</si>
  <si>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</si>
  <si>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</si>
  <si>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</si>
  <si>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</si>
  <si>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</si>
  <si>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</si>
  <si>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</si>
  <si>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</si>
  <si>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</si>
  <si>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</si>
  <si>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</si>
  <si>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</si>
  <si>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</si>
  <si>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</si>
  <si>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</si>
  <si>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</si>
  <si>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</si>
  <si>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</si>
  <si>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</si>
  <si>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</si>
  <si>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</si>
  <si>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</si>
  <si>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</si>
  <si>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</si>
  <si>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</si>
  <si>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</si>
  <si>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</si>
  <si>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</si>
  <si>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</si>
  <si>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</si>
  <si>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</si>
  <si>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</si>
  <si>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</si>
  <si>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</si>
  <si>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</si>
  <si>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</si>
  <si>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</si>
  <si>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</si>
  <si>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</si>
  <si>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</si>
  <si>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</si>
  <si>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</si>
  <si>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</si>
  <si>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</si>
  <si>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</si>
  <si>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</si>
  <si>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</si>
  <si>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</si>
  <si>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</si>
  <si>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</si>
  <si>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</si>
  <si>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</si>
  <si>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</si>
  <si>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</si>
  <si>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</si>
  <si>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</si>
  <si>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</si>
  <si>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</si>
  <si>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</si>
  <si>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</si>
  <si>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</si>
  <si>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</si>
  <si>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</si>
  <si>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</si>
  <si>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</si>
  <si>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</si>
  <si>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</si>
  <si>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</si>
  <si>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</si>
  <si>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</si>
  <si>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</si>
  <si>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</si>
  <si>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</si>
  <si>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</si>
  <si>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</si>
  <si>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</si>
  <si>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</si>
  <si>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</si>
  <si>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</si>
  <si>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</si>
  <si>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</si>
  <si>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</si>
  <si>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</si>
  <si>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</si>
  <si>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</si>
  <si>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</si>
  <si>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</si>
  <si>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</si>
  <si>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</si>
  <si>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</si>
  <si>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</si>
  <si>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</si>
  <si>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</si>
  <si>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</si>
  <si>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</si>
  <si>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</si>
  <si>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</si>
  <si>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</si>
  <si>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</si>
  <si>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</si>
  <si>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</si>
  <si>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</si>
  <si>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</si>
  <si>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</si>
  <si>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</si>
  <si>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</si>
  <si>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</si>
  <si>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</si>
  <si>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</si>
  <si>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</si>
  <si>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</si>
  <si>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</si>
  <si>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</si>
  <si>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</si>
  <si>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</si>
  <si>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</si>
  <si>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</si>
  <si>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</si>
  <si>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</si>
  <si>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</si>
  <si>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</si>
  <si>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</si>
  <si>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</si>
  <si>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</si>
  <si>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</si>
  <si>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</si>
  <si>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</si>
  <si>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</si>
  <si>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</si>
  <si>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</si>
  <si>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</si>
  <si>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</si>
  <si>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</si>
  <si>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</si>
  <si>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</si>
  <si>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</si>
  <si>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</si>
  <si>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</si>
  <si>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</si>
  <si>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</si>
  <si>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</si>
  <si>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</si>
  <si>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</si>
  <si>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</si>
  <si>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</si>
  <si>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</si>
  <si>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</si>
  <si>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</si>
  <si>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</si>
  <si>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</si>
  <si>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</si>
  <si>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</si>
  <si>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</si>
  <si>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</si>
  <si>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</si>
  <si>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</si>
  <si>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</si>
  <si>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</si>
  <si>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</si>
  <si>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</si>
  <si>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</si>
  <si>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</si>
  <si>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</si>
  <si>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</si>
  <si>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</si>
  <si>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</si>
  <si>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</si>
  <si>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</si>
  <si>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</si>
  <si>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</si>
  <si>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</si>
  <si>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</si>
  <si>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</si>
  <si>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</si>
  <si>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</si>
  <si>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</si>
  <si>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</si>
  <si>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</si>
  <si>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</si>
  <si>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</si>
  <si>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</si>
  <si>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</si>
  <si>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</si>
  <si>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</si>
  <si>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</si>
  <si>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</si>
  <si>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</si>
  <si>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</si>
  <si>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</si>
  <si>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</si>
  <si>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</si>
  <si>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</si>
  <si>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</si>
  <si>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</si>
  <si>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</si>
  <si>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</si>
  <si>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</si>
  <si>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</si>
  <si>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</si>
  <si>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</si>
  <si>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</si>
  <si>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</si>
  <si>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</si>
  <si>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</si>
  <si>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</si>
  <si>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</si>
  <si>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</si>
  <si>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</si>
  <si>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</si>
  <si>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</si>
  <si>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</si>
  <si>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</si>
  <si>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</si>
  <si>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</si>
  <si>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</si>
  <si>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</si>
  <si>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</si>
  <si>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</si>
  <si>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</si>
  <si>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</si>
  <si>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</si>
  <si>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</si>
  <si>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</si>
  <si>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</si>
  <si>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</si>
  <si>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</si>
  <si>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</si>
  <si>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</si>
  <si>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</si>
  <si>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</si>
  <si>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</si>
  <si>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</si>
  <si>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</si>
  <si>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</si>
  <si>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</si>
  <si>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</si>
  <si>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</si>
  <si>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</si>
  <si>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</si>
  <si>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</si>
  <si>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</si>
  <si>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</si>
  <si>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</si>
  <si>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</si>
  <si>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</si>
  <si>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</si>
  <si>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</si>
  <si>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</si>
  <si>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</si>
  <si>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</si>
  <si>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</si>
  <si>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</si>
  <si>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</si>
  <si>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</si>
  <si>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</si>
  <si>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</si>
  <si>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</si>
  <si>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</si>
  <si>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</si>
  <si>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</si>
  <si>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</si>
  <si>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</si>
  <si>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</si>
  <si>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</si>
  <si>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</si>
  <si>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</si>
  <si>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</si>
  <si>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</si>
  <si>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</si>
  <si>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</si>
  <si>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</si>
  <si>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</si>
  <si>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</si>
  <si>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</si>
  <si>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</si>
  <si>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</si>
  <si>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</si>
  <si>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</si>
  <si>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</si>
  <si>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</si>
  <si>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</si>
  <si>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</si>
  <si>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</si>
  <si>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</si>
  <si>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</si>
  <si>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</si>
  <si>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</si>
  <si>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</si>
  <si>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</si>
  <si>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</si>
  <si>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</si>
  <si>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</si>
  <si>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</si>
  <si>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</si>
  <si>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</si>
  <si>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</si>
  <si>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</si>
  <si>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</si>
  <si>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</si>
  <si>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</si>
  <si>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</si>
  <si>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</si>
  <si>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</si>
  <si>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</si>
  <si>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</si>
  <si>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</si>
  <si>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</si>
  <si>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</si>
  <si>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</si>
  <si>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</si>
  <si>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</si>
  <si>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</si>
  <si>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</si>
  <si>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</si>
  <si>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</si>
  <si>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</si>
  <si>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</si>
  <si>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</si>
  <si>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</si>
  <si>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</si>
  <si>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</si>
  <si>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</si>
  <si>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</si>
  <si>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</si>
  <si>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</si>
  <si>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</si>
  <si>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</si>
  <si>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</si>
  <si>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</si>
  <si>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</si>
  <si>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</si>
  <si>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</si>
  <si>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</si>
  <si>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</si>
  <si>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</si>
  <si>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</si>
  <si>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</si>
  <si>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</si>
  <si>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</si>
  <si>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</si>
  <si>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</si>
  <si>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</si>
  <si>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</si>
  <si>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</si>
  <si>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</si>
  <si>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</si>
  <si>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</si>
  <si>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</si>
  <si>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</si>
  <si>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</si>
  <si>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</si>
  <si>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</si>
  <si>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</si>
  <si>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</si>
  <si>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</si>
  <si>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</si>
  <si>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</si>
  <si>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</si>
  <si>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</si>
  <si>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</si>
  <si>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</si>
  <si>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</si>
  <si>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</si>
  <si>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</si>
  <si>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</si>
  <si>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</si>
  <si>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</si>
  <si>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</si>
  <si>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</si>
  <si>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</si>
  <si>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</si>
  <si>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</si>
  <si>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</si>
  <si>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</si>
  <si>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</si>
  <si>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</si>
  <si>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</si>
  <si>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</si>
  <si>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</si>
  <si>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</si>
  <si>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</si>
  <si>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</si>
  <si>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</si>
  <si>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</si>
  <si>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</si>
  <si>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</si>
  <si>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</si>
  <si>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</si>
  <si>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</si>
  <si>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</si>
  <si>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</si>
  <si>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</si>
  <si>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</si>
  <si>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</si>
  <si>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</si>
  <si>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</si>
  <si>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</si>
  <si>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</si>
  <si>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</si>
  <si>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</si>
  <si>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</si>
  <si>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</si>
  <si>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</si>
  <si>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</si>
  <si>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</si>
  <si>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</si>
  <si>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</si>
  <si>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</si>
  <si>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</si>
  <si>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</si>
  <si>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</si>
  <si>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</si>
  <si>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</si>
  <si>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</si>
  <si>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</si>
  <si>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</si>
  <si>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</si>
  <si>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</si>
  <si>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</si>
  <si>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</si>
  <si>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</si>
  <si>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</si>
  <si>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</si>
  <si>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</si>
  <si>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</si>
  <si>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</si>
  <si>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</si>
  <si>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</si>
  <si>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</si>
  <si>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</si>
  <si>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</si>
  <si>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</si>
  <si>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</si>
  <si>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</si>
  <si>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</si>
  <si>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</si>
  <si>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</si>
  <si>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</si>
  <si>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</si>
  <si>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</si>
  <si>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</si>
  <si>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</si>
  <si>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</si>
  <si>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</si>
  <si>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</si>
  <si>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</si>
  <si>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</si>
  <si>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</si>
  <si>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</si>
  <si>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</si>
  <si>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</si>
  <si>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</si>
  <si>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</si>
  <si>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</si>
  <si>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</si>
  <si>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</si>
  <si>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</si>
  <si>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</si>
  <si>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</si>
  <si>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</si>
  <si>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</si>
  <si>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</si>
  <si>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</si>
  <si>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</si>
  <si>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</si>
  <si>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</si>
  <si>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</si>
  <si>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</si>
  <si>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</si>
  <si>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</si>
  <si>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</si>
  <si>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</si>
  <si>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</si>
  <si>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</si>
  <si>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</si>
  <si>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</si>
  <si>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</si>
  <si>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</si>
  <si>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</si>
  <si>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</si>
  <si>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</si>
  <si>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</si>
  <si>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</si>
  <si>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</si>
  <si>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</si>
  <si>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</si>
  <si>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</si>
  <si>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</si>
  <si>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</si>
  <si>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</si>
  <si>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</si>
  <si>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</si>
  <si>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</si>
  <si>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</si>
  <si>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</si>
  <si>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</si>
  <si>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</si>
  <si>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</si>
  <si>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</si>
  <si>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</si>
  <si>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</si>
  <si>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</si>
  <si>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</si>
  <si>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</si>
  <si>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</si>
  <si>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</si>
  <si>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</si>
  <si>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</si>
  <si>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</si>
  <si>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</si>
  <si>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</si>
  <si>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</si>
  <si>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</si>
  <si>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</si>
  <si>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</si>
  <si>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</si>
  <si>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</si>
  <si>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</si>
  <si>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</si>
  <si>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</si>
  <si>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</si>
  <si>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</si>
  <si>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</si>
  <si>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</si>
  <si>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</si>
  <si>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</si>
  <si>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</si>
  <si>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</si>
  <si>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</si>
  <si>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</si>
  <si>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</si>
  <si>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</si>
  <si>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</si>
  <si>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</si>
  <si>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</si>
  <si>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</si>
  <si>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</si>
  <si>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</si>
  <si>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</si>
  <si>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</si>
  <si>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</si>
  <si>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</si>
  <si>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</si>
  <si>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</si>
  <si>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</si>
  <si>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</si>
  <si>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</si>
  <si>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</si>
  <si>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</si>
  <si>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</si>
  <si>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</si>
  <si>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</si>
  <si>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</si>
  <si>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</si>
  <si>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</si>
  <si>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</si>
  <si>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</si>
  <si>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</si>
  <si>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</si>
  <si>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</si>
  <si>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</si>
  <si>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</si>
  <si>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</si>
  <si>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</si>
  <si>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</si>
  <si>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</si>
  <si>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</si>
  <si>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</si>
  <si>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</si>
  <si>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</si>
  <si>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</si>
  <si>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</si>
  <si>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</si>
  <si>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</si>
  <si>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</si>
  <si>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</si>
  <si>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</si>
  <si>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</si>
  <si>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</si>
  <si>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</si>
  <si>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</si>
  <si>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</si>
  <si>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</si>
  <si>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</si>
  <si>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</si>
  <si>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</si>
  <si>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</si>
  <si>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</si>
  <si>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</si>
  <si>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</si>
  <si>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</si>
  <si>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</si>
  <si>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</si>
  <si>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</si>
  <si>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</si>
  <si>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</si>
  <si>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</si>
  <si>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</si>
  <si>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</si>
  <si>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</si>
  <si>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</si>
  <si>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</si>
  <si>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</si>
  <si>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</si>
  <si>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</si>
  <si>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</si>
  <si>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</si>
  <si>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</si>
  <si>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</si>
  <si>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</si>
  <si>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</si>
  <si>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</si>
  <si>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</si>
  <si>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</si>
  <si>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</si>
  <si>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</si>
  <si>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</si>
  <si>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</si>
  <si>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</si>
  <si>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</si>
  <si>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</si>
  <si>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</si>
  <si>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</si>
  <si>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</si>
  <si>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</si>
  <si>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</si>
  <si>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</si>
  <si>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</si>
  <si>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</si>
  <si>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</si>
  <si>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</si>
  <si>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</si>
  <si>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</si>
  <si>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</si>
  <si>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</si>
  <si>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</si>
  <si>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</si>
  <si>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</si>
  <si>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</si>
  <si>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</si>
  <si>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</si>
  <si>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</si>
  <si>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</si>
  <si>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</si>
  <si>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</si>
  <si>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</si>
  <si>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</si>
  <si>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</si>
  <si>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</si>
  <si>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</si>
  <si>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</si>
  <si>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</si>
  <si>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</si>
  <si>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</si>
  <si>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</si>
  <si>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</si>
  <si>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</si>
  <si>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</si>
  <si>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</si>
  <si>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</si>
  <si>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</si>
  <si>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</si>
  <si>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</si>
  <si>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</si>
  <si>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</si>
  <si>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</si>
  <si>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</si>
  <si>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</si>
  <si>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</si>
  <si>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</si>
  <si>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</si>
  <si>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</si>
  <si>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</si>
  <si>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</si>
  <si>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</si>
  <si>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</si>
  <si>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</si>
  <si>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</si>
  <si>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</si>
  <si>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</si>
  <si>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</si>
  <si>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</si>
  <si>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</si>
  <si>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</si>
  <si>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</si>
  <si>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</si>
  <si>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</si>
  <si>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</si>
  <si>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</si>
  <si>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</si>
  <si>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</si>
  <si>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</si>
  <si>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</si>
  <si>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</si>
  <si>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</si>
  <si>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</si>
  <si>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</si>
  <si>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</si>
  <si>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</si>
  <si>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</si>
  <si>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</si>
  <si>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</si>
  <si>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</si>
  <si>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</si>
  <si>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</si>
  <si>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</si>
  <si>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</si>
  <si>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</si>
  <si>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</si>
  <si>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</si>
  <si>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</si>
  <si>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</si>
  <si>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</si>
  <si>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</si>
  <si>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</si>
  <si>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</si>
  <si>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</si>
  <si>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</si>
  <si>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</si>
  <si>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</si>
  <si>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</si>
  <si>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</si>
  <si>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</si>
  <si>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</si>
  <si>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</si>
  <si>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</si>
  <si>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</si>
  <si>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</si>
  <si>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</si>
  <si>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</si>
  <si>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</si>
  <si>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</si>
  <si>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</si>
  <si>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</si>
  <si>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</si>
  <si>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</si>
  <si>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</si>
  <si>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</si>
  <si>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</si>
  <si>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</si>
  <si>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</si>
  <si>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</si>
  <si>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</si>
  <si>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</si>
  <si>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</si>
  <si>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</si>
  <si>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</si>
  <si>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</si>
  <si>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</si>
  <si>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</si>
  <si>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</si>
  <si>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</si>
  <si>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</si>
  <si>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</si>
  <si>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</si>
  <si>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</si>
  <si>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</si>
  <si>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</si>
  <si>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</si>
  <si>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</si>
  <si>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</si>
  <si>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</si>
  <si>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</si>
  <si>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</si>
  <si>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</si>
  <si>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</si>
  <si>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</si>
  <si>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</si>
  <si>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</si>
  <si>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</si>
  <si>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</si>
  <si>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</si>
  <si>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</si>
  <si>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</si>
  <si>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</si>
  <si>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</si>
  <si>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</si>
  <si>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</si>
  <si>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</si>
  <si>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</si>
  <si>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</si>
  <si>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</si>
  <si>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</si>
  <si>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</si>
  <si>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</si>
  <si>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</si>
  <si>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</si>
  <si>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</si>
  <si>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</si>
  <si>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</si>
  <si>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</si>
  <si>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</si>
  <si>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</si>
  <si>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</si>
  <si>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</si>
  <si>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</si>
  <si>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</si>
  <si>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</si>
  <si>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</si>
  <si>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</si>
  <si>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</si>
  <si>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</si>
  <si>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</si>
  <si>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</si>
  <si>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</si>
  <si>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</si>
  <si>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</si>
  <si>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</si>
  <si>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</si>
  <si>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</si>
  <si>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</si>
  <si>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</si>
  <si>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</si>
  <si>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</si>
  <si>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</si>
  <si>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</si>
  <si>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</si>
  <si>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</si>
  <si>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</si>
  <si>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</si>
  <si>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</si>
  <si>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</si>
  <si>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</si>
  <si>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</si>
  <si>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</si>
  <si>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</si>
  <si>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</si>
  <si>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</si>
  <si>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</si>
  <si>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</si>
  <si>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</si>
  <si>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</si>
  <si>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</si>
  <si>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</si>
  <si>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</si>
  <si>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</si>
  <si>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</si>
  <si>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</si>
  <si>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</si>
  <si>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</si>
  <si>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</si>
  <si>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</si>
  <si>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</si>
  <si>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</si>
  <si>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</si>
  <si>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</si>
  <si>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</si>
  <si>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</si>
  <si>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</si>
  <si>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</si>
  <si>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</si>
  <si>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</si>
  <si>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</si>
  <si>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</si>
  <si>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</si>
  <si>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</si>
  <si>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</si>
  <si>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</si>
  <si>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</si>
  <si>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</si>
  <si>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</si>
  <si>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</si>
  <si>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</si>
  <si>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</si>
  <si>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</si>
  <si>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</si>
  <si>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</si>
  <si>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</si>
  <si>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</si>
  <si>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</si>
  <si>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</si>
  <si>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</si>
  <si>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</si>
  <si>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</si>
  <si>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</si>
  <si>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</si>
  <si>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</si>
  <si>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</si>
  <si>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</si>
  <si>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</si>
  <si>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</si>
  <si>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</si>
  <si>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</si>
  <si>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</si>
  <si>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</si>
  <si>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</si>
  <si>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</si>
  <si>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</si>
  <si>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</si>
  <si>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</si>
  <si>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</si>
  <si>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</si>
  <si>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</si>
  <si>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</si>
  <si>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</si>
  <si>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</si>
  <si>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</si>
  <si>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</si>
  <si>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</si>
  <si>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</si>
  <si>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</si>
  <si>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</si>
  <si>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</si>
  <si>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</si>
  <si>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</si>
  <si>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</si>
  <si>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</si>
  <si>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</si>
  <si>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</si>
  <si>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</si>
  <si>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</si>
  <si>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</si>
  <si>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</si>
  <si>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</si>
  <si>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</si>
  <si>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</si>
  <si>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</si>
  <si>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</si>
  <si>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</si>
  <si>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</si>
  <si>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</si>
  <si>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</si>
  <si>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</si>
  <si>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</si>
  <si>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</si>
  <si>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</si>
  <si>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</si>
  <si>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</si>
  <si>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</si>
  <si>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</si>
  <si>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</si>
  <si>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</si>
  <si>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</si>
  <si>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</si>
  <si>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</si>
  <si>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</si>
  <si>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</si>
  <si>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</si>
  <si>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</si>
  <si>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</si>
  <si>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</si>
  <si>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</si>
  <si>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</si>
  <si>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</si>
  <si>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</si>
  <si>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</si>
  <si>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</si>
  <si>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</si>
  <si>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</si>
  <si>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</si>
  <si>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</si>
  <si>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</si>
  <si>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</si>
  <si>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</si>
  <si>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</si>
  <si>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</si>
  <si>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</si>
  <si>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</si>
  <si>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</si>
  <si>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</si>
  <si>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</si>
  <si>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</si>
  <si>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</si>
  <si>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</si>
  <si>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</si>
  <si>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</si>
  <si>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</si>
  <si>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</si>
  <si>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</si>
  <si>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</si>
  <si>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</si>
  <si>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</si>
  <si>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</si>
  <si>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</si>
  <si>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</si>
  <si>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</si>
  <si>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</si>
  <si>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</si>
  <si>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</si>
  <si>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</si>
  <si>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</si>
  <si>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</si>
  <si>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</si>
  <si>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</si>
  <si>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</si>
  <si>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</si>
  <si>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</si>
  <si>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</si>
  <si>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</si>
  <si>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</si>
  <si>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</si>
  <si>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</si>
  <si>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</si>
  <si>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</si>
  <si>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</si>
  <si>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</si>
  <si>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</si>
  <si>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</si>
  <si>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</si>
  <si>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</si>
  <si>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</si>
  <si>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</si>
  <si>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</si>
  <si>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</si>
  <si>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</si>
  <si>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</si>
  <si>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</si>
  <si>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</si>
  <si>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</si>
  <si>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</si>
  <si>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</si>
  <si>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</si>
  <si>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</si>
  <si>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</si>
  <si>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</si>
  <si>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</si>
  <si>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</si>
  <si>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</si>
  <si>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</si>
  <si>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</si>
  <si>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</si>
  <si>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</si>
  <si>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</si>
  <si>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</si>
  <si>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</si>
  <si>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</si>
  <si>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</si>
  <si>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</si>
  <si>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</si>
  <si>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</si>
  <si>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</si>
  <si>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</si>
  <si>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</si>
  <si>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</si>
  <si>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</si>
  <si>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</si>
  <si>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</si>
  <si>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</si>
  <si>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</si>
  <si>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</si>
  <si>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</si>
  <si>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</si>
  <si>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</si>
  <si>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</si>
  <si>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</si>
  <si>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</si>
  <si>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</si>
  <si>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</si>
  <si>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</si>
  <si>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</si>
  <si>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</si>
  <si>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</si>
  <si>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</si>
  <si>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</si>
  <si>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</si>
  <si>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</si>
  <si>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</si>
  <si>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</si>
  <si>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</si>
  <si>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</si>
  <si>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</si>
  <si>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</si>
  <si>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</si>
  <si>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</si>
  <si>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</si>
  <si>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</si>
  <si>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</si>
  <si>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</si>
  <si>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</si>
  <si>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</si>
  <si>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</si>
  <si>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</si>
  <si>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</si>
  <si>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</si>
  <si>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</si>
  <si>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</si>
  <si>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</si>
  <si>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</si>
  <si>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</si>
  <si>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</si>
  <si>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</si>
  <si>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</si>
  <si>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</si>
  <si>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</si>
  <si>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</si>
  <si>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</si>
  <si>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</si>
  <si>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</si>
  <si>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</si>
  <si>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</si>
  <si>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</si>
  <si>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</si>
  <si>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</si>
  <si>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</si>
  <si>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</si>
  <si>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</si>
  <si>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</si>
  <si>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</si>
  <si>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</si>
  <si>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</si>
  <si>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</si>
  <si>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</si>
  <si>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</si>
  <si>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</si>
  <si>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</si>
  <si>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</si>
  <si>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</si>
  <si>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</si>
  <si>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</si>
  <si>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</si>
  <si>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</si>
  <si>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</si>
  <si>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</si>
  <si>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</si>
  <si>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</si>
  <si>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</si>
  <si>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</si>
  <si>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</si>
  <si>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</si>
  <si>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</si>
  <si>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</si>
  <si>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</si>
  <si>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</si>
  <si>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</si>
  <si>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</si>
  <si>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</si>
  <si>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</si>
  <si>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</si>
  <si>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</si>
  <si>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</si>
  <si>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</si>
  <si>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</si>
  <si>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</si>
  <si>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</si>
  <si>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</si>
  <si>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</si>
  <si>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</si>
  <si>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</si>
  <si>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</si>
  <si>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</si>
  <si>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</si>
  <si>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</si>
  <si>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</si>
  <si>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</si>
  <si>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</si>
  <si>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</si>
  <si>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</si>
  <si>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</si>
  <si>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</si>
  <si>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</si>
  <si>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</si>
  <si>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</si>
  <si>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</si>
  <si>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</si>
  <si>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</si>
  <si>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</si>
  <si>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</si>
  <si>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</si>
  <si>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</si>
  <si>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</si>
  <si>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</si>
  <si>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</si>
  <si>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</si>
  <si>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</si>
  <si>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</si>
  <si>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</si>
  <si>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</si>
  <si>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</si>
  <si>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</si>
  <si>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</si>
  <si>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</si>
  <si>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</si>
  <si>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</si>
  <si>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</si>
  <si>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</si>
  <si>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</si>
  <si>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</si>
  <si>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</si>
  <si>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</si>
  <si>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</si>
  <si>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</si>
  <si>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</si>
  <si>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</si>
  <si>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</si>
  <si>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</si>
  <si>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</si>
  <si>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</si>
  <si>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</si>
  <si>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</si>
  <si>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</si>
  <si>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</si>
  <si>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</si>
  <si>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</si>
  <si>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</si>
  <si>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</si>
  <si>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</si>
  <si>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</si>
  <si>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</si>
  <si>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</si>
  <si>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</si>
  <si>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</si>
  <si>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</si>
  <si>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</si>
  <si>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</si>
  <si>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</si>
  <si>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</si>
  <si>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</si>
  <si>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</si>
  <si>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</si>
  <si>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</si>
  <si>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</si>
  <si>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</si>
  <si>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</si>
  <si>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</si>
  <si>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</si>
  <si>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</si>
  <si>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</si>
  <si>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</si>
  <si>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</si>
  <si>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</si>
  <si>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</si>
  <si>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</si>
  <si>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</si>
  <si>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</si>
  <si>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</si>
  <si>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</si>
  <si>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</si>
  <si>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</si>
  <si>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</si>
  <si>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</si>
  <si>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</si>
  <si>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</si>
  <si>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</si>
  <si>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</si>
  <si>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</si>
  <si>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</si>
  <si>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</si>
  <si>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</si>
  <si>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</si>
  <si>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</si>
  <si>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</si>
  <si>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</si>
  <si>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</si>
  <si>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</si>
  <si>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</si>
  <si>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</si>
  <si>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</si>
  <si>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</si>
  <si>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</si>
  <si>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</si>
  <si>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</si>
  <si>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</si>
  <si>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</si>
  <si>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</si>
  <si>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</si>
  <si>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</si>
  <si>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</si>
  <si>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</si>
  <si>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</si>
  <si>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</si>
  <si>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</si>
  <si>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</si>
  <si>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</si>
  <si>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</si>
  <si>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</si>
  <si>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</si>
  <si>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</si>
  <si>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</si>
  <si>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</si>
  <si>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</si>
  <si>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</si>
  <si>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</si>
  <si>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</si>
  <si>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</si>
  <si>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</si>
  <si>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</si>
  <si>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</si>
  <si>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</si>
  <si>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</si>
  <si>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</si>
  <si>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</si>
  <si>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</si>
  <si>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</si>
  <si>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</si>
  <si>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</si>
  <si>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</si>
  <si>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</si>
  <si>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</si>
  <si>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</si>
  <si>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</si>
  <si>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</si>
  <si>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</si>
  <si>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</si>
  <si>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</si>
  <si>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</si>
  <si>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</si>
  <si>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</si>
  <si>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</si>
  <si>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</si>
  <si>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</si>
  <si>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</si>
  <si>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</si>
  <si>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</si>
  <si>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</si>
  <si>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</si>
  <si>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</si>
  <si>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</si>
  <si>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</si>
  <si>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</si>
  <si>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</si>
  <si>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</si>
  <si>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</si>
  <si>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</si>
  <si>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</si>
  <si>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</si>
  <si>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</si>
  <si>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</si>
  <si>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</si>
  <si>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</si>
  <si>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</si>
  <si>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</si>
  <si>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</si>
  <si>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</si>
  <si>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</si>
  <si>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</si>
  <si>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</si>
  <si>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</si>
  <si>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</si>
  <si>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</si>
  <si>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</si>
  <si>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</si>
  <si>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</si>
  <si>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</si>
  <si>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</si>
  <si>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</si>
  <si>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</si>
  <si>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</si>
  <si>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</si>
  <si>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</si>
  <si>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</si>
  <si>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</si>
  <si>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</si>
  <si>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</si>
  <si>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</si>
  <si>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</si>
  <si>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</si>
  <si>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</si>
  <si>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</si>
  <si>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</si>
  <si>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</si>
  <si>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</si>
  <si>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</si>
  <si>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</si>
  <si>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</si>
  <si>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</si>
  <si>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</si>
  <si>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</si>
  <si>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</si>
  <si>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</si>
  <si>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</si>
  <si>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</si>
  <si>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</si>
  <si>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</si>
  <si>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</si>
  <si>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</si>
  <si>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</si>
  <si>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</si>
  <si>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</si>
  <si>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</si>
  <si>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</si>
  <si>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</si>
  <si>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</si>
  <si>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</si>
  <si>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</si>
  <si>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</si>
  <si>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</si>
  <si>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</si>
  <si>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</si>
  <si>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</si>
  <si>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</si>
  <si>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</si>
  <si>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</si>
  <si>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</si>
  <si>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</si>
  <si>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</si>
  <si>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</si>
  <si>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</si>
  <si>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</si>
  <si>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</si>
  <si>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</si>
  <si>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</si>
  <si>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</si>
  <si>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</si>
  <si>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</si>
  <si>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</si>
  <si>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</si>
  <si>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</si>
  <si>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</si>
  <si>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</si>
  <si>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</si>
  <si>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</si>
  <si>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</si>
  <si>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</si>
  <si>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</si>
  <si>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</si>
  <si>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</si>
  <si>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</si>
  <si>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</si>
  <si>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</si>
  <si>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</si>
  <si>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</si>
  <si>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</si>
  <si>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</si>
  <si>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</si>
  <si>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</si>
  <si>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</si>
  <si>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</si>
  <si>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</si>
  <si>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</si>
  <si>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</si>
  <si>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</si>
  <si>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</si>
  <si>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</si>
  <si>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</si>
  <si>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</si>
  <si>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</si>
  <si>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</si>
  <si>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</si>
  <si>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</si>
  <si>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</si>
  <si>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</si>
  <si>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</si>
  <si>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</si>
  <si>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</si>
  <si>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</si>
  <si>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</si>
  <si>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</si>
  <si>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</si>
  <si>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</si>
  <si>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</si>
  <si>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</si>
  <si>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</si>
  <si>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</si>
  <si>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</si>
  <si>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</si>
  <si>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</si>
  <si>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</si>
  <si>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</si>
  <si>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</si>
  <si>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</si>
  <si>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</si>
  <si>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</si>
  <si>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</si>
  <si>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</si>
  <si>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</si>
  <si>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</si>
  <si>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</si>
  <si>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</si>
  <si>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</si>
  <si>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</si>
  <si>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</si>
  <si>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</si>
  <si>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</si>
  <si>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</si>
  <si>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</si>
  <si>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</si>
  <si>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</si>
  <si>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</si>
  <si>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</si>
  <si>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</si>
  <si>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</si>
  <si>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</si>
  <si>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</si>
  <si>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</si>
  <si>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</si>
  <si>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</si>
  <si>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</si>
  <si>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</si>
  <si>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</si>
  <si>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</si>
  <si>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</si>
  <si>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</si>
  <si>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</si>
  <si>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</si>
  <si>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</si>
  <si>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</si>
  <si>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</si>
  <si>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</si>
  <si>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</si>
  <si>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</si>
  <si>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</si>
  <si>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</si>
  <si>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</si>
  <si>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</si>
  <si>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</si>
  <si>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</si>
  <si>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</si>
  <si>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</si>
  <si>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</si>
  <si>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</si>
  <si>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</si>
  <si>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</si>
  <si>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</si>
  <si>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</si>
  <si>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</si>
  <si>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</si>
  <si>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</si>
  <si>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</si>
  <si>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</si>
  <si>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</si>
  <si>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</si>
  <si>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</si>
  <si>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</si>
  <si>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</si>
  <si>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</si>
  <si>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</si>
  <si>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</si>
  <si>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</si>
  <si>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</si>
  <si>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</si>
  <si>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</si>
  <si>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</si>
  <si>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</si>
  <si>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</si>
  <si>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</si>
  <si>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</si>
  <si>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</si>
  <si>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</si>
  <si>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</si>
  <si>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</si>
  <si>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</si>
  <si>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</si>
  <si>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</si>
  <si>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</si>
  <si>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</si>
  <si>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</si>
  <si>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</si>
  <si>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</si>
  <si>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</si>
  <si>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</si>
  <si>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</si>
  <si>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</si>
  <si>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</si>
  <si>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</si>
  <si>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</si>
  <si>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</si>
  <si>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</si>
  <si>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</si>
  <si>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</si>
  <si>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</si>
  <si>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</si>
  <si>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</si>
  <si>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</si>
  <si>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</si>
  <si>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</si>
  <si>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</si>
  <si>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</si>
  <si>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</si>
  <si>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</si>
  <si>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</si>
  <si>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</si>
  <si>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</si>
  <si>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</si>
  <si>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</si>
  <si>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</si>
  <si>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</si>
  <si>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</si>
  <si>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</si>
  <si>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</si>
  <si>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</si>
  <si>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</si>
  <si>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</si>
  <si>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</si>
  <si>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</si>
  <si>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</si>
  <si>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</si>
  <si>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</si>
  <si>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</si>
  <si>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</si>
  <si>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</si>
  <si>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</si>
  <si>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</si>
  <si>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</si>
  <si>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</si>
  <si>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</si>
  <si>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</si>
  <si>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</si>
  <si>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</si>
  <si>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</si>
  <si>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</si>
  <si>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</si>
  <si>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</si>
  <si>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</si>
  <si>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</si>
  <si>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</si>
  <si>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</si>
  <si>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</si>
  <si>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</si>
  <si>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</si>
  <si>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</si>
  <si>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</si>
  <si>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</si>
  <si>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</si>
  <si>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</si>
  <si>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</si>
  <si>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</si>
  <si>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</si>
  <si>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</si>
  <si>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</si>
  <si>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</si>
  <si>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</si>
  <si>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</si>
  <si>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</si>
  <si>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</si>
  <si>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</si>
  <si>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</si>
  <si>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</si>
  <si>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</si>
  <si>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</si>
  <si>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</si>
  <si>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</si>
  <si>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</si>
  <si>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</si>
  <si>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</si>
  <si>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</si>
  <si>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</si>
  <si>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</si>
  <si>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</si>
  <si>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</si>
  <si>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</si>
  <si>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</si>
  <si>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</si>
  <si>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</si>
  <si>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</si>
  <si>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</si>
  <si>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</si>
  <si>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</si>
  <si>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</si>
  <si>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</si>
  <si>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</si>
  <si>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</si>
  <si>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</si>
  <si>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</si>
  <si>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</si>
  <si>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</si>
  <si>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</si>
  <si>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</si>
  <si>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</si>
  <si>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</si>
  <si>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</si>
  <si>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</si>
  <si>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</si>
  <si>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</si>
  <si>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</si>
  <si>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</si>
  <si>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</si>
  <si>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</si>
  <si>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</si>
  <si>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</si>
  <si>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</si>
  <si>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</si>
  <si>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</si>
  <si>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</si>
  <si>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</si>
  <si>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</si>
  <si>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</si>
  <si>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</si>
  <si>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</si>
  <si>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</si>
  <si>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</si>
  <si>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</si>
  <si>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</si>
  <si>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</si>
  <si>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</si>
  <si>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</si>
  <si>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</si>
  <si>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</si>
  <si>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</si>
  <si>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</si>
  <si>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</si>
  <si>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</si>
  <si>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</si>
  <si>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</si>
  <si>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</si>
  <si>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</si>
  <si>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</si>
  <si>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</si>
  <si>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</si>
  <si>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</si>
  <si>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</si>
  <si>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</si>
  <si>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</si>
  <si>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</si>
  <si>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</si>
  <si>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</si>
  <si>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</si>
  <si>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</si>
  <si>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</si>
  <si>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</si>
  <si>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</si>
  <si>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</si>
  <si>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</si>
  <si>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</si>
  <si>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</si>
  <si>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</si>
  <si>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</si>
  <si>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</si>
  <si>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</si>
  <si>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</si>
  <si>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</si>
  <si>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</si>
  <si>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</si>
  <si>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</si>
  <si>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</si>
  <si>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</si>
  <si>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</si>
  <si>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</si>
  <si>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</si>
  <si>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</si>
  <si>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</si>
  <si>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</si>
  <si>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</si>
  <si>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</si>
  <si>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</si>
  <si>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</si>
  <si>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</si>
  <si>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</si>
  <si>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</si>
  <si>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</si>
  <si>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</si>
  <si>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</si>
  <si>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</si>
  <si>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</si>
  <si>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</si>
  <si>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</si>
  <si>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</si>
  <si>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</si>
  <si>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</si>
  <si>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</si>
  <si>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</si>
  <si>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</si>
  <si>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</si>
  <si>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</si>
  <si>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</si>
  <si>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</si>
  <si>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</si>
  <si>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</si>
  <si>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</si>
  <si>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</si>
  <si>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</si>
  <si>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</si>
  <si>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</si>
  <si>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</si>
  <si>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</si>
  <si>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</si>
  <si>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</si>
  <si>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</si>
  <si>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</si>
  <si>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</si>
  <si>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</si>
  <si>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</si>
  <si>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</si>
  <si>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</si>
  <si>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</si>
  <si>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</si>
  <si>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</si>
  <si>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</si>
  <si>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</si>
  <si>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</si>
  <si>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</si>
  <si>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</si>
  <si>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</si>
  <si>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</si>
  <si>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</si>
  <si>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</si>
  <si>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</si>
  <si>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</si>
  <si>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</si>
  <si>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</si>
  <si>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</si>
  <si>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</si>
  <si>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</si>
  <si>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</si>
  <si>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</si>
  <si>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</si>
  <si>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</si>
  <si>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</si>
  <si>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</si>
  <si>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</si>
  <si>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</si>
  <si>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</si>
  <si>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</si>
  <si>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</si>
  <si>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</si>
  <si>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</si>
  <si>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</si>
  <si>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</si>
  <si>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</si>
  <si>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</si>
  <si>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</si>
  <si>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</si>
  <si>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</si>
  <si>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</si>
  <si>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</si>
  <si>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</si>
  <si>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</si>
  <si>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</si>
  <si>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</si>
  <si>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</si>
  <si>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</si>
  <si>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</si>
  <si>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</si>
  <si>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</si>
  <si>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</si>
  <si>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</si>
  <si>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</si>
  <si>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</si>
  <si>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</si>
  <si>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</si>
  <si>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</si>
  <si>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</si>
  <si>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</si>
  <si>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</si>
  <si>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</si>
  <si>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</si>
  <si>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</si>
  <si>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</si>
  <si>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</si>
  <si>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</si>
  <si>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</si>
  <si>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</si>
  <si>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</si>
  <si>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</si>
  <si>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</si>
  <si>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</si>
  <si>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</si>
  <si>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</si>
  <si>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</si>
  <si>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</si>
  <si>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</si>
  <si>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</si>
  <si>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</si>
  <si>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</si>
  <si>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</si>
  <si>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</si>
  <si>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</si>
  <si>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</si>
  <si>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</si>
  <si>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</si>
  <si>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</si>
  <si>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</si>
  <si>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</si>
  <si>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</si>
  <si>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</si>
  <si>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</si>
  <si>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</si>
  <si>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</si>
  <si>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</si>
  <si>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</si>
  <si>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</si>
  <si>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</si>
  <si>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</si>
  <si>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</si>
  <si>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</si>
  <si>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</si>
  <si>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</si>
  <si>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</si>
  <si>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</si>
  <si>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</si>
  <si>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</si>
  <si>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</si>
  <si>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</si>
  <si>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</si>
  <si>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</si>
  <si>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</si>
  <si>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</si>
  <si>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</si>
  <si>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</si>
  <si>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</si>
  <si>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</si>
  <si>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</si>
  <si>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</si>
  <si>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</si>
  <si>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</si>
  <si>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</si>
  <si>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</si>
  <si>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</si>
  <si>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</si>
  <si>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</si>
  <si>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</si>
  <si>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</si>
  <si>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</si>
  <si>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</si>
  <si>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</si>
  <si>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</si>
  <si>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</si>
  <si>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</si>
  <si>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</si>
  <si>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</si>
  <si>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</si>
  <si>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</si>
  <si>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</si>
  <si>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</si>
  <si>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</si>
  <si>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</si>
  <si>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</si>
  <si>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</si>
  <si>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</si>
  <si>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</si>
  <si>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</si>
  <si>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</si>
  <si>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</si>
  <si>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</si>
  <si>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</si>
  <si>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</si>
  <si>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</si>
  <si>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</si>
  <si>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</si>
  <si>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</si>
  <si>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</si>
  <si>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</si>
  <si>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</si>
  <si>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</si>
  <si>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</si>
  <si>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</si>
  <si>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</si>
  <si>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</si>
  <si>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</si>
  <si>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</si>
  <si>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</si>
  <si>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</si>
  <si>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</si>
  <si>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</si>
  <si>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</si>
  <si>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</si>
  <si>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</si>
  <si>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</si>
  <si>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</si>
  <si>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</si>
  <si>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</si>
  <si>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</si>
  <si>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</si>
  <si>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</si>
  <si>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</si>
  <si>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</si>
  <si>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</si>
  <si>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</si>
  <si>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</si>
  <si>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</si>
  <si>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</si>
  <si>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</si>
  <si>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</si>
  <si>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</si>
  <si>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</si>
  <si>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</si>
  <si>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</si>
  <si>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</si>
  <si>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</si>
  <si>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</si>
  <si>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</si>
  <si>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</si>
  <si>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</si>
  <si>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</si>
  <si>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</si>
  <si>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</si>
  <si>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</si>
  <si>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</si>
  <si>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</si>
  <si>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</si>
  <si>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</si>
  <si>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</si>
  <si>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</si>
  <si>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</si>
  <si>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</si>
  <si>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</si>
  <si>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</si>
  <si>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</si>
  <si>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</si>
  <si>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</si>
  <si>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</si>
  <si>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</si>
  <si>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</si>
  <si>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</si>
  <si>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</si>
  <si>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</si>
  <si>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</si>
  <si>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</si>
  <si>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</si>
  <si>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</si>
  <si>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</si>
  <si>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</si>
  <si>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</si>
  <si>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</si>
  <si>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</si>
  <si>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</si>
  <si>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</si>
  <si>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</si>
  <si>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</si>
  <si>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</si>
  <si>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</si>
  <si>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</si>
  <si>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</si>
  <si>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</si>
  <si>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</si>
  <si>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</si>
  <si>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</si>
  <si>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</si>
  <si>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</si>
  <si>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</si>
  <si>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</si>
  <si>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</si>
  <si>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</si>
  <si>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</si>
  <si>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</si>
  <si>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</si>
  <si>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</si>
  <si>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</si>
  <si>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</si>
  <si>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</si>
  <si>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</si>
  <si>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</si>
  <si>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</si>
  <si>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</si>
  <si>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</si>
  <si>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</si>
  <si>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</si>
  <si>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</si>
  <si>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</si>
  <si>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</si>
  <si>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</si>
  <si>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</si>
  <si>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</si>
  <si>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</si>
  <si>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</si>
  <si>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</si>
  <si>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</si>
  <si>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</si>
  <si>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</si>
  <si>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</si>
  <si>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</si>
  <si>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</si>
  <si>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</si>
  <si>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</si>
  <si>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</si>
  <si>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</si>
  <si>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</si>
  <si>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</si>
  <si>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</si>
  <si>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</si>
  <si>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</si>
  <si>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</si>
  <si>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</si>
  <si>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</si>
  <si>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</si>
  <si>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</si>
  <si>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</si>
  <si>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</si>
  <si>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</si>
  <si>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</si>
  <si>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</si>
  <si>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</si>
  <si>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</si>
  <si>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</si>
  <si>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</si>
  <si>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</si>
  <si>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</si>
  <si>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</si>
  <si>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</si>
  <si>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</si>
  <si>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</si>
  <si>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</si>
  <si>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</si>
  <si>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</si>
  <si>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</si>
  <si>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</si>
  <si>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</si>
  <si>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</si>
  <si>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</si>
  <si>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</si>
  <si>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</si>
  <si>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</si>
  <si>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</si>
  <si>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</si>
  <si>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</si>
  <si>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</si>
  <si>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</si>
  <si>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</si>
  <si>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</si>
  <si>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</si>
  <si>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</si>
  <si>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</si>
  <si>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</si>
  <si>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</si>
  <si>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</si>
  <si>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</si>
  <si>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</si>
  <si>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</si>
  <si>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</si>
  <si>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</si>
  <si>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</si>
  <si>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</si>
  <si>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</si>
  <si>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</si>
  <si>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</si>
  <si>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</si>
  <si>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</si>
  <si>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</si>
  <si>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</si>
  <si>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</si>
  <si>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</si>
  <si>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</si>
  <si>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</si>
  <si>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</si>
  <si>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</si>
  <si>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</si>
  <si>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</si>
  <si>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</si>
  <si>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</si>
  <si>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</si>
  <si>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</si>
  <si>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</si>
  <si>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</si>
  <si>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</si>
  <si>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</si>
  <si>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</si>
  <si>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</si>
  <si>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</si>
  <si>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</si>
  <si>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</si>
  <si>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</si>
  <si>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</si>
  <si>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</si>
  <si>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</si>
  <si>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</si>
  <si>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</si>
  <si>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</si>
  <si>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</si>
  <si>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</si>
  <si>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</si>
  <si>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</si>
  <si>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</si>
  <si>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</si>
  <si>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</si>
  <si>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</si>
  <si>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</si>
  <si>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</si>
  <si>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</si>
  <si>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</si>
  <si>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</si>
  <si>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</si>
  <si>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</si>
  <si>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</si>
  <si>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</si>
  <si>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</si>
  <si>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</si>
  <si>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</si>
  <si>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</si>
  <si>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</si>
  <si>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</si>
  <si>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</si>
  <si>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</si>
  <si>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</si>
  <si>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</si>
  <si>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</si>
  <si>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</si>
  <si>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</si>
  <si>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</si>
  <si>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</si>
  <si>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</si>
  <si>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</si>
  <si>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</si>
  <si>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</si>
  <si>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</si>
  <si>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</si>
  <si>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</si>
  <si>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</si>
  <si>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</si>
  <si>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</si>
  <si>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</si>
  <si>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</si>
  <si>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</si>
  <si>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</si>
  <si>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</si>
  <si>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</si>
  <si>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</si>
  <si>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</si>
  <si>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</si>
  <si>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</si>
  <si>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</si>
  <si>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</si>
  <si>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</si>
  <si>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</si>
  <si>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</si>
  <si>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</si>
  <si>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</si>
  <si>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</si>
  <si>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</si>
  <si>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</si>
  <si>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</si>
  <si>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</si>
  <si>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</si>
  <si>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</si>
  <si>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</si>
  <si>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</si>
  <si>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</si>
  <si>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</si>
  <si>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</si>
  <si>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</si>
  <si>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</si>
  <si>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</si>
  <si>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</si>
  <si>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</si>
  <si>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</si>
  <si>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</si>
  <si>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</si>
  <si>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</si>
  <si>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</si>
  <si>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</si>
  <si>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</si>
  <si>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</si>
  <si>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</si>
  <si>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</si>
  <si>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</si>
  <si>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</si>
  <si>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</si>
  <si>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</si>
  <si>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</si>
  <si>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</si>
  <si>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</si>
  <si>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</si>
  <si>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</si>
  <si>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</si>
  <si>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</si>
  <si>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</si>
  <si>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</si>
  <si>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</si>
  <si>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</si>
  <si>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</si>
  <si>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</si>
  <si>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</si>
  <si>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</si>
  <si>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</si>
  <si>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</si>
  <si>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</si>
  <si>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</si>
  <si>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</si>
  <si>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</si>
  <si>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</si>
  <si>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</si>
  <si>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</si>
  <si>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</si>
  <si>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</si>
  <si>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</si>
  <si>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</si>
  <si>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</si>
  <si>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</si>
  <si>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</si>
  <si>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</si>
  <si>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</si>
  <si>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</si>
  <si>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</si>
  <si>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</si>
  <si>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</si>
  <si>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</si>
  <si>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</si>
  <si>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</si>
  <si>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</si>
  <si>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</si>
  <si>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</si>
  <si>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</si>
  <si>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</si>
  <si>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</si>
  <si>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</si>
  <si>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</si>
  <si>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</si>
  <si>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</si>
  <si>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</si>
  <si>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</si>
  <si>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</si>
  <si>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</si>
  <si>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</si>
  <si>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</si>
  <si>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</si>
  <si>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</si>
  <si>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</si>
  <si>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</si>
  <si>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</si>
  <si>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</si>
  <si>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</si>
  <si>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</si>
  <si>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</si>
  <si>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</si>
  <si>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</si>
  <si>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</si>
  <si>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</si>
  <si>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</si>
  <si>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</si>
  <si>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</si>
  <si>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</si>
  <si>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</si>
  <si>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</si>
  <si>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</si>
  <si>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</si>
  <si>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</si>
  <si>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</si>
  <si>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</si>
  <si>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</si>
  <si>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</si>
  <si>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</si>
  <si>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</si>
  <si>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</si>
  <si>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</si>
  <si>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</si>
  <si>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</si>
  <si>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</si>
  <si>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</si>
  <si>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</si>
  <si>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</si>
  <si>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</si>
  <si>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</si>
  <si>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</si>
  <si>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</si>
  <si>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</si>
  <si>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</si>
  <si>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</si>
  <si>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</si>
  <si>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</si>
  <si>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</si>
  <si>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</si>
  <si>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</si>
  <si>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</si>
  <si>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</si>
  <si>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</si>
  <si>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</si>
  <si>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</si>
  <si>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</si>
  <si>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</si>
  <si>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</si>
  <si>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</si>
  <si>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</si>
  <si>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</si>
  <si>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</si>
  <si>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</si>
  <si>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</si>
  <si>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</si>
  <si>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</si>
  <si>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</si>
  <si>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</si>
  <si>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</si>
  <si>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</si>
  <si>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</si>
  <si>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</si>
  <si>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</si>
  <si>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</si>
  <si>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</si>
  <si>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</si>
  <si>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</si>
  <si>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</si>
  <si>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</si>
  <si>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</si>
  <si>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</si>
  <si>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</si>
  <si>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</si>
  <si>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</si>
  <si>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</si>
  <si>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</si>
  <si>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</si>
  <si>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</si>
  <si>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</si>
  <si>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</si>
  <si>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</si>
  <si>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</si>
  <si>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</si>
  <si>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</si>
  <si>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</si>
  <si>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</si>
  <si>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</si>
  <si>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</si>
  <si>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</si>
  <si>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</si>
  <si>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</si>
  <si>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</si>
  <si>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</si>
  <si>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</si>
  <si>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</si>
  <si>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</si>
  <si>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</si>
  <si>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</si>
  <si>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</si>
  <si>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</si>
  <si>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</si>
  <si>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</si>
  <si>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</si>
  <si>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</si>
  <si>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</si>
  <si>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</si>
  <si>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</si>
  <si>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</si>
  <si>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</si>
  <si>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</si>
  <si>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</si>
  <si>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</si>
  <si>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</si>
  <si>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</si>
  <si>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</si>
  <si>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</si>
  <si>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</si>
  <si>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</si>
  <si>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</si>
  <si>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</si>
  <si>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</si>
  <si>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</si>
  <si>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</si>
  <si>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</si>
  <si>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</si>
  <si>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</si>
  <si>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</si>
  <si>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</si>
  <si>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</si>
  <si>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</si>
  <si>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</si>
  <si>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</si>
  <si>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</si>
  <si>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</si>
  <si>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</si>
  <si>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</si>
  <si>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</si>
  <si>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</si>
  <si>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</si>
  <si>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</si>
  <si>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</si>
  <si>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</si>
  <si>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</si>
  <si>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</si>
  <si>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</si>
  <si>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</si>
  <si>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</si>
  <si>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</si>
  <si>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</si>
  <si>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</si>
  <si>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</si>
  <si>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</si>
  <si>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</si>
  <si>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</si>
  <si>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</si>
  <si>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</si>
  <si>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</si>
  <si>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</si>
  <si>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</si>
  <si>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</si>
  <si>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</si>
  <si>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</si>
  <si>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</si>
  <si>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</si>
  <si>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</si>
  <si>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</si>
  <si>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</si>
  <si>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</si>
  <si>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</si>
  <si>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</si>
  <si>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</si>
  <si>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</si>
  <si>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</si>
  <si>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</si>
  <si>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</si>
  <si>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</si>
  <si>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</si>
  <si>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</si>
  <si>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</si>
  <si>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</si>
  <si>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</si>
  <si>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</si>
  <si>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</si>
  <si>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</si>
  <si>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</si>
  <si>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</si>
  <si>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</si>
  <si>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</si>
  <si>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</si>
  <si>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</si>
  <si>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</si>
  <si>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</si>
  <si>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</si>
  <si>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</si>
  <si>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</si>
  <si>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</si>
  <si>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</si>
  <si>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</si>
  <si>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</si>
  <si>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</si>
  <si>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</si>
  <si>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</si>
  <si>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</si>
  <si>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</si>
  <si>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</si>
  <si>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</si>
  <si>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</si>
  <si>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</si>
  <si>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</si>
  <si>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</si>
  <si>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</si>
  <si>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</si>
  <si>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</si>
  <si>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</si>
  <si>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</si>
  <si>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</si>
  <si>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</si>
  <si>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</si>
  <si>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</si>
  <si>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</si>
  <si>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</si>
  <si>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</si>
  <si>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</si>
  <si>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</si>
  <si>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</si>
  <si>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</si>
  <si>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</si>
  <si>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</si>
  <si>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</si>
  <si>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</si>
  <si>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</si>
  <si>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</si>
  <si>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</si>
  <si>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</si>
  <si>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</si>
  <si>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</si>
  <si>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</si>
  <si>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</si>
  <si>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</si>
  <si>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</si>
  <si>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</si>
  <si>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</si>
  <si>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</si>
  <si>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</si>
  <si>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</si>
  <si>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</si>
  <si>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</si>
  <si>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</si>
  <si>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</si>
  <si>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</si>
  <si>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</si>
  <si>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</si>
  <si>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</si>
  <si>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</si>
  <si>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</si>
  <si>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</si>
  <si>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</si>
  <si>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</si>
  <si>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</si>
  <si>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</si>
  <si>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</si>
  <si>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</si>
  <si>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</si>
  <si>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</si>
  <si>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</si>
  <si>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</si>
  <si>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</si>
  <si>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</si>
  <si>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</si>
  <si>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</si>
  <si>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</si>
  <si>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</si>
  <si>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</si>
  <si>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</si>
  <si>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</si>
  <si>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</si>
  <si>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</si>
  <si>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</si>
  <si>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</si>
  <si>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</si>
  <si>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</si>
  <si>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</si>
  <si>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</si>
  <si>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</si>
  <si>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</si>
  <si>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</si>
  <si>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</si>
  <si>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</si>
  <si>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</si>
  <si>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</si>
  <si>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</si>
  <si>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</si>
  <si>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</si>
  <si>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</si>
  <si>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</si>
  <si>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</si>
  <si>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</si>
  <si>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</si>
  <si>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</si>
  <si>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</si>
  <si>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</si>
  <si>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</si>
  <si>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</si>
  <si>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</si>
  <si>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</si>
  <si>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</si>
  <si>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</si>
  <si>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</si>
  <si>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</si>
  <si>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</si>
  <si>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</si>
  <si>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</si>
  <si>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</si>
  <si>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</si>
  <si>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</si>
  <si>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</si>
  <si>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</si>
  <si>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</si>
  <si>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</si>
  <si>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</si>
  <si>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</si>
  <si>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</si>
  <si>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</si>
  <si>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</si>
  <si>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</si>
  <si>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</si>
  <si>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</si>
  <si>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</si>
  <si>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</si>
  <si>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</si>
  <si>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</si>
  <si>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</si>
  <si>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</si>
  <si>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</si>
  <si>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</si>
  <si>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</si>
  <si>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</si>
  <si>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</si>
  <si>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</si>
  <si>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</si>
  <si>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</si>
  <si>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</si>
  <si>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</si>
  <si>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</si>
  <si>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</si>
  <si>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</si>
  <si>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</si>
  <si>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</si>
  <si>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</si>
  <si>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</si>
  <si>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</si>
  <si>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</si>
  <si>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</si>
  <si>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</si>
  <si>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</si>
  <si>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</si>
  <si>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</si>
  <si>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</si>
  <si>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</si>
  <si>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</si>
  <si>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</si>
  <si>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</si>
  <si>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</si>
  <si>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</si>
  <si>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</si>
  <si>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</si>
  <si>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</si>
  <si>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</si>
  <si>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</si>
  <si>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</si>
  <si>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</si>
  <si>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</si>
  <si>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</si>
  <si>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</si>
  <si>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</si>
  <si>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</si>
  <si>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</si>
  <si>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</si>
  <si>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</si>
  <si>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</si>
  <si>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</si>
  <si>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</si>
  <si>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</si>
  <si>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</si>
  <si>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</si>
  <si>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</si>
  <si>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</si>
  <si>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</si>
  <si>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</si>
  <si>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</si>
  <si>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</si>
  <si>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</si>
  <si>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</si>
  <si>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</si>
  <si>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</si>
  <si>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</si>
  <si>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</si>
  <si>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</si>
  <si>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</si>
  <si>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</si>
  <si>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</si>
  <si>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</si>
  <si>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</si>
  <si>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</si>
  <si>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</si>
  <si>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</si>
  <si>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</si>
  <si>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</si>
  <si>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</si>
  <si>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</si>
  <si>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</si>
  <si>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</si>
  <si>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</si>
  <si>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</si>
  <si>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</si>
  <si>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</si>
  <si>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</si>
  <si>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</si>
  <si>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</si>
  <si>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</si>
  <si>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</si>
  <si>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</si>
  <si>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</si>
  <si>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</si>
  <si>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</si>
  <si>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</si>
  <si>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</si>
  <si>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</si>
  <si>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</si>
  <si>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</si>
  <si>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</si>
  <si>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</si>
  <si>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</si>
  <si>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</si>
  <si>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</si>
  <si>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</si>
  <si>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</si>
  <si>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</si>
  <si>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</si>
  <si>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</si>
  <si>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</si>
  <si>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</si>
  <si>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</si>
  <si>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</si>
  <si>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</si>
  <si>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</si>
  <si>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</si>
  <si>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</si>
  <si>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</si>
  <si>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</si>
  <si>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</si>
  <si>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</si>
  <si>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</si>
  <si>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</si>
  <si>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</si>
  <si>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</si>
  <si>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</si>
  <si>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</si>
  <si>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</si>
  <si>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</si>
  <si>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</si>
  <si>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</si>
  <si>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</si>
  <si>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</si>
  <si>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</si>
  <si>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</si>
  <si>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</si>
  <si>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</si>
  <si>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</si>
  <si>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</si>
  <si>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</si>
  <si>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</si>
  <si>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</si>
  <si>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</si>
  <si>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</si>
  <si>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</si>
  <si>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</si>
  <si>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</si>
  <si>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</si>
  <si>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</si>
  <si>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</si>
  <si>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</si>
  <si>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</si>
  <si>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</si>
  <si>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</si>
  <si>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</si>
  <si>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</si>
  <si>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</si>
  <si>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</si>
  <si>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</si>
  <si>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</si>
  <si>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</si>
  <si>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</si>
  <si>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</si>
  <si>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</si>
  <si>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</si>
  <si>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</si>
  <si>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</si>
  <si>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</si>
  <si>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</si>
  <si>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</si>
  <si>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</si>
  <si>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</si>
  <si>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</si>
  <si>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</si>
  <si>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</si>
  <si>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</si>
  <si>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</si>
  <si>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</si>
  <si>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</si>
  <si>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</si>
  <si>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</si>
  <si>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</si>
  <si>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</si>
  <si>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</si>
  <si>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</si>
  <si>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</si>
  <si>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</si>
  <si>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</si>
  <si>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</si>
  <si>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</si>
  <si>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</si>
  <si>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</si>
  <si>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</si>
  <si>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</si>
  <si>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</si>
  <si>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</si>
  <si>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</si>
  <si>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</si>
  <si>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</si>
  <si>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</si>
  <si>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</si>
  <si>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</si>
  <si>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</si>
  <si>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</si>
  <si>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</si>
  <si>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</si>
  <si>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</si>
  <si>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</si>
  <si>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</si>
  <si>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</si>
  <si>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</si>
  <si>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</si>
  <si>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</si>
  <si>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</si>
  <si>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</si>
  <si>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</si>
  <si>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</si>
  <si>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</si>
  <si>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</si>
  <si>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</si>
  <si>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</si>
  <si>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</si>
  <si>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</si>
  <si>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</si>
  <si>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</si>
  <si>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</si>
  <si>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</si>
  <si>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</si>
  <si>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</si>
  <si>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</si>
  <si>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</si>
  <si>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</si>
  <si>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</si>
  <si>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</si>
  <si>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</si>
  <si>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</si>
  <si>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</si>
  <si>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</si>
  <si>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</si>
  <si>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</si>
  <si>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</si>
  <si>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</si>
  <si>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</si>
  <si>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</si>
  <si>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</si>
  <si>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</si>
  <si>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</si>
  <si>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</si>
  <si>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</si>
  <si>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</si>
  <si>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</si>
  <si>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</si>
  <si>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</si>
  <si>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</si>
  <si>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</si>
  <si>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</si>
  <si>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</si>
  <si>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</si>
  <si>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</si>
  <si>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</si>
  <si>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</si>
  <si>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</si>
  <si>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</si>
  <si>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</si>
  <si>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</si>
  <si>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</si>
  <si>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</si>
  <si>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</si>
  <si>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</si>
  <si>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</si>
  <si>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</si>
  <si>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</si>
  <si>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</si>
  <si>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</si>
  <si>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</si>
  <si>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</si>
  <si>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</si>
  <si>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</si>
  <si>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</si>
  <si>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</si>
  <si>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</si>
  <si>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</si>
  <si>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</si>
  <si>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</si>
  <si>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</si>
  <si>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</si>
  <si>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</si>
  <si>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</si>
  <si>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</si>
  <si>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</si>
  <si>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</si>
  <si>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</si>
  <si>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</si>
  <si>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</si>
  <si>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</si>
  <si>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</si>
  <si>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</si>
  <si>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</si>
  <si>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</si>
  <si>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</si>
  <si>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</si>
  <si>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</si>
  <si>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</si>
  <si>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</si>
  <si>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</si>
  <si>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</si>
  <si>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</si>
  <si>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</si>
  <si>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</si>
  <si>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</si>
  <si>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</si>
  <si>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</si>
  <si>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</si>
  <si>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</si>
  <si>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</si>
  <si>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</si>
  <si>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</si>
  <si>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</si>
  <si>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</si>
  <si>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</si>
  <si>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</si>
  <si>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</si>
  <si>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</si>
  <si>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</si>
  <si>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</si>
  <si>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</si>
  <si>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</si>
  <si>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</si>
  <si>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</si>
  <si>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</si>
  <si>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</si>
  <si>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</si>
  <si>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</si>
  <si>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</si>
  <si>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</si>
  <si>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</si>
  <si>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</si>
  <si>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</si>
  <si>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</si>
  <si>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</si>
  <si>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</si>
  <si>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</si>
  <si>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</si>
  <si>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</si>
  <si>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</si>
  <si>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</si>
  <si>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</si>
  <si>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</si>
  <si>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</si>
  <si>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</si>
  <si>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</si>
  <si>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</si>
  <si>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</si>
  <si>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</si>
  <si>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</si>
  <si>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</si>
  <si>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</si>
  <si>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</si>
  <si>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</si>
  <si>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</si>
  <si>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</si>
  <si>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</si>
  <si>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</si>
  <si>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</si>
  <si>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</si>
  <si>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</si>
  <si>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</si>
  <si>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</si>
  <si>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</si>
  <si>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</si>
  <si>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</si>
  <si>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</si>
  <si>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</si>
  <si>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</si>
  <si>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</si>
  <si>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</si>
  <si>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</si>
  <si>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</si>
  <si>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</si>
  <si>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</si>
  <si>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</si>
  <si>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</si>
  <si>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</si>
  <si>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</si>
  <si>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</si>
  <si>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</si>
  <si>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</si>
  <si>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</si>
  <si>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</si>
  <si>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</si>
  <si>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</si>
  <si>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</si>
  <si>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</si>
  <si>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</si>
  <si>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</si>
  <si>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</si>
  <si>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</si>
  <si>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</si>
  <si>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</si>
  <si>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</si>
  <si>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</si>
  <si>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</si>
  <si>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</si>
  <si>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</si>
  <si>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</si>
  <si>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</si>
  <si>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</si>
  <si>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</si>
  <si>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</si>
  <si>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</si>
  <si>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</si>
  <si>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</si>
  <si>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</si>
  <si>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</si>
  <si>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</si>
  <si>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</si>
  <si>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</si>
  <si>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</si>
  <si>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</si>
  <si>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</si>
  <si>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</si>
  <si>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</si>
  <si>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</si>
  <si>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</si>
  <si>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</si>
  <si>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</si>
  <si>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</si>
  <si>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</si>
  <si>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</si>
  <si>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</si>
  <si>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</si>
  <si>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</si>
  <si>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</si>
  <si>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</si>
  <si>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</si>
  <si>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</si>
  <si>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</si>
  <si>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</si>
  <si>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</si>
  <si>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</si>
  <si>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</si>
  <si>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</si>
  <si>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</si>
  <si>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</si>
  <si>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</si>
  <si>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</si>
  <si>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</si>
  <si>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</si>
  <si>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</si>
  <si>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</si>
  <si>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</si>
  <si>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</si>
  <si>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</si>
  <si>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</si>
  <si>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</si>
  <si>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</si>
  <si>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</si>
  <si>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</si>
  <si>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</si>
  <si>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</si>
  <si>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</si>
  <si>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</si>
  <si>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</si>
  <si>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</si>
  <si>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</si>
  <si>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</si>
  <si>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</si>
  <si>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</si>
  <si>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</si>
  <si>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</si>
  <si>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</si>
  <si>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</si>
  <si>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</si>
  <si>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</si>
  <si>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</si>
  <si>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</si>
  <si>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</si>
  <si>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</si>
  <si>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</si>
  <si>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</si>
  <si>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</si>
  <si>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</si>
  <si>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</si>
  <si>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</si>
  <si>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</si>
  <si>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</si>
  <si>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</si>
  <si>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</si>
  <si>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</si>
  <si>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</si>
  <si>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</si>
  <si>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</si>
  <si>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</si>
  <si>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</si>
  <si>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</si>
  <si>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</si>
  <si>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</si>
  <si>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</si>
  <si>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</si>
  <si>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</si>
  <si>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</si>
  <si>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</si>
  <si>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</si>
  <si>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</si>
  <si>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</si>
  <si>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</si>
  <si>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</si>
  <si>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</si>
  <si>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</si>
  <si>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</si>
  <si>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</si>
  <si>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</si>
  <si>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</si>
  <si>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</si>
  <si>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</si>
  <si>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</si>
  <si>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</si>
  <si>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</si>
  <si>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</si>
  <si>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</si>
  <si>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</si>
  <si>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</si>
  <si>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</si>
  <si>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</si>
  <si>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</si>
  <si>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</si>
  <si>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</si>
  <si>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</si>
  <si>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</si>
  <si>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</si>
  <si>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</si>
  <si>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</si>
  <si>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</si>
  <si>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</si>
  <si>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</si>
  <si>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</si>
  <si>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</si>
  <si>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</si>
  <si>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</si>
  <si>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</si>
  <si>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</si>
  <si>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</si>
  <si>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</si>
  <si>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</si>
  <si>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</si>
  <si>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</si>
  <si>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</si>
  <si>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</si>
  <si>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</si>
  <si>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</si>
  <si>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</si>
  <si>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</si>
  <si>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</si>
  <si>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</si>
  <si>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</si>
  <si>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</si>
  <si>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</si>
  <si>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</si>
  <si>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</si>
  <si>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</si>
  <si>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</si>
  <si>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</si>
  <si>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</si>
  <si>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</si>
  <si>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</si>
  <si>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</si>
  <si>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</si>
  <si>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</si>
  <si>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</si>
  <si>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</si>
  <si>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</si>
  <si>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</si>
  <si>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</si>
  <si>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</si>
  <si>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</si>
  <si>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</si>
  <si>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</si>
  <si>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</si>
  <si>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</si>
  <si>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</si>
  <si>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</si>
  <si>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</si>
  <si>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</si>
  <si>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</si>
  <si>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</si>
  <si>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</si>
  <si>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</si>
  <si>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</si>
  <si>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</si>
  <si>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</si>
  <si>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</si>
  <si>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</si>
  <si>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</si>
  <si>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</si>
  <si>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</si>
  <si>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</si>
  <si>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</si>
  <si>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</si>
  <si>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</si>
  <si>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</si>
  <si>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</si>
  <si>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</si>
  <si>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</si>
  <si>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</si>
  <si>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</si>
  <si>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</si>
  <si>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</si>
  <si>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</si>
  <si>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</si>
  <si>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</si>
  <si>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</si>
  <si>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</si>
  <si>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</si>
  <si>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</si>
  <si>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</si>
  <si>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</si>
  <si>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</si>
  <si>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</si>
  <si>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</si>
  <si>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</si>
  <si>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</si>
  <si>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</si>
  <si>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</si>
  <si>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</si>
  <si>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</si>
  <si>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</si>
  <si>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</si>
  <si>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</si>
  <si>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</si>
  <si>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</si>
  <si>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</si>
  <si>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</si>
  <si>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</si>
  <si>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</si>
  <si>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</si>
  <si>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</si>
  <si>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</si>
  <si>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</si>
  <si>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</si>
  <si>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</si>
  <si>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</si>
  <si>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</si>
  <si>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</si>
  <si>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</si>
  <si>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</si>
  <si>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</si>
  <si>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</si>
  <si>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</si>
  <si>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</si>
  <si>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</si>
  <si>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</si>
  <si>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</si>
  <si>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</si>
  <si>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</si>
  <si>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</si>
  <si>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</si>
  <si>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</si>
  <si>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</si>
  <si>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</si>
  <si>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</si>
  <si>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</si>
  <si>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</si>
  <si>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</si>
  <si>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</si>
  <si>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</si>
  <si>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</si>
  <si>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</si>
  <si>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</si>
  <si>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</si>
  <si>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</si>
  <si>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</si>
  <si>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</si>
  <si>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</si>
  <si>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</si>
  <si>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</si>
  <si>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</si>
  <si>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</si>
  <si>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</si>
  <si>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</si>
  <si>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</si>
  <si>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</si>
  <si>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</si>
  <si>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</si>
  <si>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</si>
  <si>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</si>
  <si>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</si>
  <si>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</si>
  <si>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</si>
  <si>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</si>
  <si>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</si>
  <si>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</si>
  <si>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</si>
  <si>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</si>
  <si>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</si>
  <si>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</si>
  <si>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</si>
  <si>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</si>
  <si>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</si>
  <si>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</si>
  <si>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</si>
  <si>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</si>
  <si>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</si>
  <si>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</si>
  <si>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</si>
  <si>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</si>
  <si>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</si>
  <si>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</si>
  <si>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</si>
  <si>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</si>
  <si>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</si>
  <si>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</si>
  <si>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</si>
  <si>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</si>
  <si>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</si>
  <si>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</si>
  <si>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</si>
  <si>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</si>
  <si>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</si>
  <si>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</si>
  <si>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</si>
  <si>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</si>
  <si>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</si>
  <si>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</si>
  <si>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</si>
  <si>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</si>
  <si>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</si>
  <si>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</si>
  <si>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</si>
  <si>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</si>
  <si>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</si>
  <si>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</si>
  <si>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</si>
  <si>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</si>
  <si>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</si>
  <si>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</si>
  <si>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</si>
  <si>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</si>
  <si>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</si>
  <si>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</si>
  <si>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</si>
  <si>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</si>
  <si>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</si>
  <si>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</si>
  <si>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</si>
  <si>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</si>
  <si>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</si>
  <si>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</si>
  <si>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</si>
  <si>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</si>
  <si>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</si>
  <si>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</si>
  <si>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</si>
  <si>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</si>
  <si>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</si>
  <si>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</si>
  <si>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</si>
  <si>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</si>
  <si>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</si>
  <si>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</si>
  <si>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</si>
  <si>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</si>
  <si>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</si>
  <si>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</si>
  <si>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</si>
  <si>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</si>
  <si>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</si>
  <si>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</si>
  <si>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</si>
  <si>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</si>
  <si>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</si>
  <si>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</si>
  <si>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</si>
  <si>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</si>
  <si>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</si>
  <si>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</si>
  <si>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</si>
  <si>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</si>
  <si>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</si>
  <si>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</si>
  <si>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</si>
  <si>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</si>
  <si>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</si>
  <si>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</si>
  <si>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</si>
  <si>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</si>
  <si>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</si>
  <si>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</si>
  <si>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</si>
  <si>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</si>
  <si>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</si>
  <si>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</si>
  <si>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</si>
  <si>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</si>
  <si>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</si>
  <si>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</si>
  <si>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</si>
  <si>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</si>
  <si>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</si>
  <si>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</si>
  <si>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</si>
  <si>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</si>
  <si>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</si>
  <si>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</si>
  <si>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</si>
  <si>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</si>
  <si>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</si>
  <si>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</si>
  <si>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</si>
  <si>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</si>
  <si>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</si>
  <si>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</si>
  <si>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</si>
  <si>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</si>
  <si>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</si>
  <si>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</si>
  <si>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</si>
  <si>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</si>
  <si>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</si>
  <si>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</si>
  <si>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</si>
  <si>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</si>
  <si>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</si>
  <si>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</si>
  <si>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</si>
  <si>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</si>
  <si>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</si>
  <si>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</si>
  <si>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</si>
  <si>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</si>
  <si>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</si>
  <si>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</si>
  <si>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</si>
  <si>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</si>
  <si>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</si>
  <si>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</si>
  <si>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</si>
  <si>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</si>
  <si>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</si>
  <si>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</si>
  <si>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</si>
  <si>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</si>
  <si>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</si>
  <si>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</si>
  <si>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</si>
  <si>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</si>
  <si>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</si>
  <si>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</si>
  <si>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</si>
  <si>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</si>
  <si>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</si>
  <si>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</si>
  <si>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</si>
  <si>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</si>
  <si>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</si>
  <si>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</si>
  <si>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</si>
  <si>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</si>
  <si>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</si>
  <si>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</si>
  <si>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</si>
  <si>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</si>
  <si>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</si>
  <si>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</si>
  <si>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</si>
  <si>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</si>
  <si>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</si>
  <si>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</si>
  <si>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</si>
  <si>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</si>
  <si>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</si>
  <si>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</si>
  <si>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</si>
  <si>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</si>
  <si>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</si>
  <si>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</si>
  <si>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</si>
  <si>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</si>
  <si>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</si>
  <si>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</si>
  <si>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</si>
  <si>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</si>
  <si>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</si>
  <si>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</si>
  <si>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</si>
  <si>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</si>
  <si>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</si>
  <si>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</si>
  <si>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</si>
  <si>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</si>
  <si>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</si>
  <si>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</si>
  <si>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</si>
  <si>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</si>
  <si>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</si>
  <si>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</si>
  <si>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</si>
  <si>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</si>
  <si>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</si>
  <si>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</si>
  <si>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</si>
  <si>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</si>
  <si>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</si>
  <si>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</si>
  <si>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</si>
  <si>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</si>
  <si>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</si>
  <si>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</si>
  <si>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</si>
  <si>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</si>
  <si>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</si>
  <si>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</si>
  <si>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</si>
  <si>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</si>
  <si>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</si>
  <si>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</si>
  <si>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</si>
  <si>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</si>
  <si>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</si>
  <si>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</si>
  <si>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</si>
  <si>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</si>
  <si>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</si>
  <si>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</si>
  <si>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</si>
  <si>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</si>
  <si>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</si>
  <si>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</si>
  <si>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</si>
  <si>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</si>
  <si>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</si>
  <si>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</si>
  <si>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</si>
  <si>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</si>
  <si>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</si>
  <si>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</si>
  <si>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</si>
  <si>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</si>
  <si>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</si>
  <si>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</si>
  <si>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</si>
  <si>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</si>
  <si>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</si>
  <si>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</si>
  <si>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</si>
  <si>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</si>
  <si>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</si>
  <si>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</si>
  <si>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</si>
  <si>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</si>
  <si>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</si>
  <si>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</si>
  <si>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</si>
  <si>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</si>
  <si>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</si>
  <si>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</si>
  <si>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</si>
  <si>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</si>
  <si>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</si>
  <si>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</si>
  <si>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</si>
  <si>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</si>
  <si>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</si>
  <si>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</si>
  <si>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</si>
  <si>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</si>
  <si>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</si>
  <si>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</si>
  <si>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</si>
  <si>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</si>
  <si>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</si>
  <si>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</si>
  <si>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</si>
  <si>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</si>
  <si>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</si>
  <si>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</si>
  <si>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</si>
  <si>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</si>
  <si>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</si>
  <si>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</si>
  <si>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</si>
  <si>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</si>
  <si>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</si>
  <si>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</si>
  <si>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</si>
  <si>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</si>
  <si>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</si>
  <si>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</si>
  <si>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</si>
  <si>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</si>
  <si>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</si>
  <si>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</si>
  <si>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</si>
  <si>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</si>
  <si>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</si>
  <si>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</si>
  <si>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</si>
  <si>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</si>
  <si>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</si>
  <si>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</si>
  <si>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</si>
  <si>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</si>
  <si>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</si>
  <si>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</si>
  <si>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</si>
  <si>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</si>
  <si>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</si>
  <si>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</si>
  <si>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</si>
  <si>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</si>
  <si>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</si>
  <si>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</si>
  <si>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</si>
  <si>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</si>
  <si>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</si>
  <si>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</si>
  <si>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</si>
  <si>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</si>
  <si>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</si>
  <si>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</si>
  <si>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</si>
  <si>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</si>
  <si>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</si>
  <si>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</si>
  <si>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</si>
  <si>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</si>
  <si>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</si>
  <si>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</si>
  <si>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</si>
  <si>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</si>
  <si>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</si>
  <si>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</si>
  <si>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</si>
  <si>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</si>
  <si>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</si>
  <si>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</si>
  <si>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</si>
  <si>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</si>
  <si>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</si>
  <si>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</si>
  <si>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</si>
  <si>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</si>
  <si>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</si>
  <si>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</si>
  <si>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</si>
  <si>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</si>
  <si>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</si>
  <si>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</si>
  <si>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</si>
  <si>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</si>
  <si>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</si>
  <si>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</si>
  <si>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</si>
  <si>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</si>
  <si>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</si>
  <si>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</si>
  <si>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</si>
  <si>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</si>
  <si>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</si>
  <si>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</si>
  <si>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</si>
  <si>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</si>
  <si>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</si>
  <si>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</si>
  <si>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</si>
  <si>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</si>
  <si>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</si>
  <si>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</si>
  <si>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</si>
  <si>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</si>
  <si>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</si>
  <si>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</si>
  <si>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</si>
  <si>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</si>
  <si>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</si>
  <si>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</si>
  <si>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</si>
  <si>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</si>
  <si>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</si>
  <si>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</si>
  <si>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</si>
  <si>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</si>
  <si>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</si>
  <si>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</si>
  <si>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</si>
  <si>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</si>
  <si>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</si>
  <si>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</si>
  <si>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</si>
  <si>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</si>
  <si>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</si>
  <si>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</si>
  <si>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</si>
  <si>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</si>
  <si>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</si>
  <si>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</si>
  <si>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</si>
  <si>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</si>
  <si>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</si>
  <si>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</si>
  <si>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</si>
  <si>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</si>
  <si>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</si>
  <si>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</si>
  <si>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</si>
  <si>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</si>
  <si>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</si>
  <si>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</si>
  <si>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</si>
  <si>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</si>
  <si>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</si>
  <si>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</si>
  <si>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</si>
  <si>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</si>
  <si>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</si>
  <si>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</si>
  <si>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</si>
  <si>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</si>
  <si>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</si>
  <si>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</si>
  <si>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</si>
  <si>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</si>
  <si>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</si>
  <si>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</si>
  <si>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</si>
  <si>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</si>
  <si>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</si>
  <si>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</si>
  <si>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</si>
  <si>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</si>
  <si>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</si>
  <si>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</si>
  <si>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</si>
  <si>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</si>
  <si>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</si>
  <si>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</si>
  <si>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</si>
  <si>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</si>
  <si>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</si>
  <si>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</si>
  <si>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</si>
  <si>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</si>
  <si>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</si>
  <si>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</si>
  <si>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</si>
  <si>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</si>
  <si>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</si>
  <si>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</si>
  <si>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</si>
  <si>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</si>
  <si>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</si>
  <si>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</si>
  <si>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</si>
  <si>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</si>
  <si>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</si>
  <si>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</si>
  <si>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</si>
  <si>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</si>
  <si>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</si>
  <si>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</si>
  <si>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</si>
  <si>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</si>
  <si>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</si>
  <si>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</si>
  <si>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</si>
  <si>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</si>
  <si>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</si>
  <si>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</si>
  <si>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</si>
  <si>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</si>
  <si>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</si>
  <si>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</si>
  <si>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</si>
  <si>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</si>
  <si>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</si>
  <si>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</si>
  <si>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</si>
  <si>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</si>
  <si>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</si>
  <si>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</si>
  <si>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</si>
  <si>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</si>
  <si>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</si>
  <si>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</si>
  <si>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</si>
  <si>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</si>
  <si>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</si>
  <si>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</si>
  <si>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</si>
  <si>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</si>
  <si>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</si>
  <si>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</si>
  <si>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</si>
  <si>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</si>
  <si>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</si>
  <si>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</si>
  <si>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</si>
  <si>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</si>
  <si>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</si>
  <si>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</si>
  <si>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</si>
  <si>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</si>
  <si>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</si>
  <si>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</si>
  <si>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</si>
  <si>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</si>
  <si>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</si>
  <si>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</si>
  <si>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</si>
  <si>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</si>
  <si>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</si>
  <si>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</si>
  <si>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</si>
  <si>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</si>
  <si>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</si>
  <si>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</si>
  <si>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</si>
  <si>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</si>
  <si>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</si>
  <si>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</si>
  <si>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</si>
  <si>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</si>
  <si>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</si>
  <si>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</si>
  <si>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</si>
  <si>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</si>
  <si>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</si>
  <si>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</si>
  <si>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</si>
  <si>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</si>
  <si>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</si>
  <si>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</si>
  <si>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</si>
  <si>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</si>
  <si>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</si>
  <si>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</si>
  <si>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</si>
  <si>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</si>
  <si>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</si>
  <si>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</si>
  <si>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</si>
  <si>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</si>
  <si>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</si>
  <si>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</si>
  <si>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</si>
  <si>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</si>
  <si>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</si>
  <si>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</si>
  <si>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</si>
  <si>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</si>
  <si>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</si>
  <si>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</si>
  <si>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</si>
  <si>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</si>
  <si>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</si>
  <si>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</si>
  <si>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</si>
  <si>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</si>
  <si>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</si>
  <si>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</si>
  <si>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</si>
  <si>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</si>
  <si>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</si>
  <si>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</si>
  <si>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</si>
  <si>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</si>
  <si>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</si>
  <si>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</si>
  <si>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</si>
  <si>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</si>
  <si>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</si>
  <si>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</si>
  <si>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</si>
  <si>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</si>
  <si>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</si>
  <si>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</si>
  <si>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</si>
  <si>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</si>
  <si>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</si>
  <si>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</si>
  <si>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</si>
  <si>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</si>
  <si>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</si>
  <si>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</si>
  <si>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</si>
  <si>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</si>
  <si>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</si>
  <si>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</si>
  <si>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</si>
  <si>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</si>
  <si>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</si>
  <si>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</si>
  <si>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</si>
  <si>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</si>
  <si>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</si>
  <si>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</si>
  <si>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</si>
  <si>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</si>
  <si>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</si>
  <si>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</si>
  <si>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</si>
  <si>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</si>
  <si>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</si>
  <si>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</si>
  <si>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</si>
  <si>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</si>
  <si>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</si>
  <si>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</si>
  <si>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</si>
  <si>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</si>
  <si>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</si>
  <si>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</si>
  <si>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</si>
  <si>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</si>
  <si>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</si>
  <si>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</si>
  <si>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</si>
  <si>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</si>
  <si>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</si>
  <si>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</si>
  <si>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</si>
  <si>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</si>
  <si>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</si>
  <si>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</si>
  <si>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</si>
  <si>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</si>
  <si>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</si>
  <si>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</si>
  <si>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</si>
  <si>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</si>
  <si>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</si>
  <si>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</si>
  <si>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</si>
  <si>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</si>
  <si>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</si>
  <si>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</si>
  <si>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</si>
  <si>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</si>
  <si>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</si>
  <si>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</si>
  <si>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</si>
  <si>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</si>
  <si>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</si>
  <si>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</si>
  <si>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</si>
  <si>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</si>
  <si>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</si>
  <si>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</si>
  <si>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</si>
  <si>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</si>
  <si>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</si>
  <si>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</si>
  <si>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</si>
  <si>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</si>
  <si>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</si>
  <si>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</si>
  <si>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</si>
  <si>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</si>
  <si>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</si>
  <si>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</si>
  <si>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</si>
  <si>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</si>
  <si>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</si>
  <si>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</si>
  <si>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</si>
  <si>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</si>
  <si>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</si>
  <si>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</si>
  <si>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</si>
  <si>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</si>
  <si>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</si>
  <si>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</si>
  <si>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</si>
  <si>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</si>
  <si>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</si>
  <si>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</si>
  <si>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</si>
  <si>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</si>
  <si>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</si>
  <si>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</si>
  <si>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</si>
  <si>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</si>
  <si>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</si>
  <si>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</si>
  <si>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</si>
  <si>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</si>
  <si>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</si>
  <si>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</si>
  <si>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</si>
  <si>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</si>
  <si>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</si>
  <si>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</si>
  <si>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</si>
  <si>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</si>
  <si>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</si>
  <si>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</si>
  <si>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</si>
  <si>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</si>
  <si>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</si>
  <si>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</si>
  <si>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</si>
  <si>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</si>
  <si>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</si>
  <si>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</si>
  <si>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</si>
  <si>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</si>
  <si>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</si>
  <si>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</si>
  <si>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</si>
  <si>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</si>
  <si>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</si>
  <si>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</si>
  <si>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</si>
  <si>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</si>
  <si>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</si>
  <si>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</si>
  <si>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</si>
  <si>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</si>
  <si>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</si>
  <si>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</si>
  <si>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</si>
  <si>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</si>
  <si>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</si>
  <si>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</si>
  <si>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</si>
  <si>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</si>
  <si>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</si>
  <si>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</si>
  <si>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</si>
  <si>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</si>
  <si>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</si>
  <si>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</si>
  <si>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</si>
  <si>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</si>
  <si>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</si>
  <si>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</si>
  <si>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</si>
  <si>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</si>
  <si>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</si>
  <si>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</si>
  <si>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</si>
  <si>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</si>
  <si>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</si>
  <si>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</si>
  <si>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</si>
  <si>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</si>
  <si>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</si>
  <si>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</si>
  <si>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</si>
  <si>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</si>
  <si>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</si>
  <si>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</si>
  <si>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</si>
  <si>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</si>
  <si>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</si>
  <si>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</si>
  <si>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</si>
  <si>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</si>
  <si>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</si>
  <si>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</si>
  <si>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</si>
  <si>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</si>
  <si>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</si>
  <si>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</si>
  <si>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</si>
  <si>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</si>
  <si>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</si>
  <si>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</si>
  <si>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</si>
  <si>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</si>
  <si>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</si>
  <si>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</si>
  <si>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</si>
  <si>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</si>
  <si>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</si>
  <si>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</si>
  <si>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</si>
  <si>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</si>
  <si>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</si>
  <si>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</si>
  <si>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</si>
  <si>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</si>
  <si>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</si>
  <si>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</si>
  <si>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</si>
  <si>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</si>
  <si>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</si>
  <si>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</si>
  <si>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</si>
  <si>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</si>
  <si>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</si>
  <si>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</si>
  <si>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</si>
  <si>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</si>
  <si>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</si>
  <si>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</si>
  <si>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</si>
  <si>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</si>
  <si>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</si>
  <si>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</si>
  <si>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</si>
  <si>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</si>
  <si>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</si>
  <si>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</si>
  <si>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</si>
  <si>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</si>
  <si>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</si>
  <si>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</si>
  <si>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</si>
  <si>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</si>
  <si>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</si>
  <si>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</si>
  <si>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</si>
  <si>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</si>
  <si>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</si>
  <si>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</si>
  <si>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</si>
  <si>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</si>
  <si>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</si>
  <si>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</si>
  <si>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</si>
  <si>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</si>
  <si>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</si>
  <si>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</si>
  <si>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</si>
  <si>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</si>
  <si>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</si>
  <si>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</si>
  <si>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</si>
  <si>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</si>
  <si>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</si>
  <si>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</si>
  <si>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</si>
  <si>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</si>
  <si>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</si>
  <si>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</si>
  <si>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</si>
  <si>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</si>
  <si>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</si>
  <si>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</si>
  <si>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</si>
  <si>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</si>
  <si>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</si>
  <si>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</si>
  <si>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</si>
  <si>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</si>
  <si>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</si>
  <si>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</si>
  <si>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</si>
  <si>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</si>
  <si>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</si>
  <si>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</si>
  <si>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</si>
  <si>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</si>
  <si>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</si>
  <si>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</si>
  <si>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</si>
  <si>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</si>
  <si>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</si>
  <si>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</si>
  <si>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</si>
  <si>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</si>
  <si>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</si>
  <si>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</si>
  <si>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</si>
  <si>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</si>
  <si>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</si>
  <si>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</si>
  <si>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</si>
  <si>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</si>
  <si>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</si>
  <si>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</si>
  <si>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</si>
  <si>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</si>
  <si>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</si>
  <si>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</si>
  <si>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</si>
  <si>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</si>
  <si>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</si>
  <si>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</si>
  <si>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</si>
  <si>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</si>
  <si>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</si>
  <si>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</si>
  <si>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</si>
  <si>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</si>
  <si>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</si>
  <si>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</si>
  <si>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</si>
  <si>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</si>
  <si>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</si>
  <si>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</si>
  <si>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</si>
  <si>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</si>
  <si>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</si>
  <si>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</si>
  <si>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</si>
  <si>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</si>
  <si>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</si>
  <si>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</si>
  <si>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</si>
  <si>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</si>
  <si>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</si>
  <si>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</si>
  <si>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</si>
  <si>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</si>
  <si>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</si>
  <si>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</si>
  <si>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</si>
  <si>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</si>
  <si>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</si>
  <si>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</si>
  <si>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</si>
  <si>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</si>
  <si>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</si>
  <si>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</si>
  <si>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</si>
  <si>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</si>
  <si>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</si>
  <si>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</si>
  <si>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</si>
  <si>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</si>
  <si>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</si>
  <si>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</si>
  <si>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</si>
  <si>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</si>
  <si>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</si>
  <si>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</si>
  <si>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</si>
  <si>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</si>
  <si>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</si>
  <si>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</si>
  <si>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</si>
  <si>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</si>
  <si>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</si>
  <si>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</si>
  <si>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</si>
  <si>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</si>
  <si>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</si>
  <si>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</si>
  <si>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</si>
  <si>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</si>
  <si>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</si>
  <si>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</si>
  <si>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</si>
  <si>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</si>
  <si>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</si>
  <si>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</si>
  <si>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</si>
  <si>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</si>
  <si>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</si>
  <si>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</si>
  <si>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</si>
  <si>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</si>
  <si>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</si>
  <si>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</si>
  <si>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</si>
  <si>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</si>
  <si>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</si>
  <si>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</si>
  <si>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</si>
  <si>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</si>
  <si>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</si>
  <si>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</si>
  <si>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</si>
  <si>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</si>
  <si>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</si>
  <si>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</si>
  <si>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</si>
  <si>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</si>
  <si>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</si>
  <si>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</si>
  <si>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</si>
  <si>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</si>
  <si>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</si>
  <si>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</si>
  <si>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</si>
  <si>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</si>
  <si>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</si>
  <si>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</si>
  <si>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</si>
  <si>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</si>
  <si>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</si>
  <si>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</si>
  <si>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</si>
  <si>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</si>
  <si>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</si>
  <si>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</si>
  <si>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</si>
  <si>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</si>
  <si>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</si>
  <si>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</si>
  <si>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</si>
  <si>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</si>
  <si>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</si>
  <si>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</si>
  <si>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</si>
  <si>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</si>
  <si>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</si>
  <si>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</si>
  <si>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</si>
  <si>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</si>
  <si>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</si>
  <si>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</si>
  <si>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</si>
  <si>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</si>
  <si>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</si>
  <si>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</si>
  <si>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</si>
  <si>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</si>
  <si>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</si>
  <si>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</si>
  <si>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</si>
  <si>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</si>
  <si>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</si>
  <si>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</si>
  <si>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</si>
  <si>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</si>
  <si>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</si>
  <si>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</si>
  <si>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</si>
  <si>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</si>
  <si>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</si>
  <si>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</si>
  <si>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</si>
  <si>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</si>
  <si>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</si>
  <si>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</si>
  <si>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</si>
  <si>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</si>
  <si>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</si>
  <si>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</si>
  <si>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</si>
  <si>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</si>
  <si>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</si>
  <si>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</si>
  <si>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</si>
  <si>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</si>
  <si>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</si>
  <si>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</si>
  <si>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</si>
  <si>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</si>
  <si>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</si>
  <si>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</si>
  <si>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</si>
  <si>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</si>
  <si>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</si>
  <si>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</si>
  <si>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</si>
  <si>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</si>
  <si>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</si>
  <si>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</si>
  <si>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</si>
  <si>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</si>
  <si>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</si>
  <si>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</si>
  <si>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</si>
  <si>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</si>
  <si>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</si>
  <si>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</si>
  <si>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</si>
  <si>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</si>
  <si>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</si>
  <si>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</si>
  <si>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</si>
  <si>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</si>
  <si>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</si>
  <si>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</si>
  <si>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</si>
  <si>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</si>
  <si>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</si>
  <si>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</si>
  <si>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</si>
  <si>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</si>
  <si>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</si>
  <si>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</si>
  <si>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</si>
  <si>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</si>
  <si>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</si>
  <si>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</si>
  <si>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</si>
  <si>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</si>
  <si>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</si>
  <si>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</si>
  <si>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</si>
  <si>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</si>
  <si>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</si>
  <si>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</si>
  <si>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</si>
  <si>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</si>
  <si>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</si>
  <si>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</si>
  <si>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</si>
  <si>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</si>
  <si>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</si>
  <si>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</si>
  <si>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</si>
  <si>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</si>
  <si>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</si>
  <si>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</si>
  <si>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</si>
  <si>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</si>
  <si>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</si>
  <si>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</si>
  <si>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</si>
  <si>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</si>
  <si>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</si>
  <si>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</si>
  <si>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</si>
  <si>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</si>
  <si>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</si>
  <si>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</si>
  <si>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</si>
  <si>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</si>
  <si>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</si>
  <si>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</si>
  <si>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</si>
  <si>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</si>
  <si>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</si>
  <si>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</si>
  <si>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</si>
  <si>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</si>
  <si>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</si>
  <si>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</si>
  <si>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</si>
  <si>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</si>
  <si>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</si>
  <si>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</si>
  <si>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</si>
  <si>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</si>
  <si>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</si>
  <si>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</si>
  <si>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</si>
  <si>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</si>
  <si>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</si>
  <si>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</si>
  <si>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</si>
  <si>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</si>
  <si>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</si>
  <si>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</si>
  <si>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</si>
  <si>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</si>
  <si>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</si>
  <si>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</si>
  <si>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</si>
  <si>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</si>
  <si>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</si>
  <si>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</si>
  <si>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</si>
  <si>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</si>
  <si>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</si>
  <si>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</si>
  <si>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</si>
  <si>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</si>
  <si>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</si>
  <si>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</si>
  <si>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</si>
  <si>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</si>
  <si>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</si>
  <si>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</si>
  <si>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</si>
  <si>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</si>
  <si>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</si>
  <si>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</si>
  <si>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</si>
  <si>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</si>
  <si>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</si>
  <si>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</si>
  <si>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</si>
  <si>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</si>
  <si>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</si>
  <si>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</si>
  <si>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</si>
  <si>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</si>
  <si>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</si>
  <si>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</si>
  <si>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</si>
  <si>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</si>
  <si>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</si>
  <si>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</si>
  <si>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</si>
  <si>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</si>
  <si>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</si>
  <si>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</si>
  <si>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</si>
  <si>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</si>
  <si>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</si>
  <si>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</si>
  <si>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</si>
  <si>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</si>
  <si>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</si>
  <si>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</si>
  <si>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</si>
  <si>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</si>
  <si>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</si>
  <si>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</si>
  <si>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</si>
  <si>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</si>
  <si>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</si>
  <si>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</si>
  <si>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</si>
  <si>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</si>
  <si>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</si>
  <si>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</si>
  <si>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</si>
  <si>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</si>
  <si>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</si>
  <si>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</si>
  <si>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</si>
  <si>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</si>
  <si>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</si>
  <si>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</si>
  <si>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</si>
  <si>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</si>
  <si>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</si>
  <si>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</si>
  <si>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</si>
  <si>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</si>
  <si>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</si>
  <si>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</si>
  <si>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</si>
  <si>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</si>
  <si>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</si>
  <si>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</si>
  <si>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</si>
  <si>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</si>
  <si>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</si>
  <si>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</si>
  <si>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</si>
  <si>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</si>
  <si>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</si>
  <si>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</si>
  <si>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</si>
  <si>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</si>
  <si>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</si>
  <si>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</si>
  <si>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</si>
  <si>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</si>
  <si>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</si>
  <si>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</si>
  <si>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</si>
  <si>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</si>
  <si>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</si>
  <si>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</si>
  <si>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</si>
  <si>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</si>
  <si>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</si>
  <si>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</si>
  <si>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</si>
  <si>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</si>
  <si>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</si>
  <si>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</si>
  <si>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</si>
  <si>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</si>
  <si>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</si>
  <si>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</si>
  <si>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</si>
  <si>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</si>
  <si>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</si>
  <si>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</si>
  <si>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</si>
  <si>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</si>
  <si>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</si>
  <si>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</si>
  <si>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</si>
  <si>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</si>
  <si>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</si>
  <si>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</si>
  <si>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</si>
  <si>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</si>
  <si>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</si>
  <si>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</si>
  <si>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</si>
  <si>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</si>
  <si>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</si>
  <si>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</si>
  <si>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</si>
  <si>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</si>
  <si>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</si>
  <si>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</si>
  <si>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</si>
  <si>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</si>
  <si>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</si>
  <si>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</si>
  <si>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</si>
  <si>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</si>
  <si>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</si>
  <si>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</si>
  <si>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</si>
  <si>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</si>
  <si>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</si>
  <si>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</si>
  <si>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</si>
  <si>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</si>
  <si>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</si>
  <si>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</si>
  <si>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</si>
  <si>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</si>
  <si>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</si>
  <si>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</si>
  <si>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</si>
  <si>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</si>
  <si>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</si>
  <si>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</si>
  <si>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</si>
  <si>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</si>
  <si>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</si>
  <si>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</si>
  <si>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</si>
  <si>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</si>
  <si>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</si>
  <si>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</si>
  <si>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</si>
  <si>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</si>
  <si>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</si>
  <si>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</si>
  <si>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</si>
  <si>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</si>
  <si>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</si>
  <si>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</si>
  <si>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</si>
  <si>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</si>
  <si>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</si>
  <si>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</si>
  <si>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</si>
  <si>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</si>
  <si>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</si>
  <si>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</si>
  <si>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</si>
  <si>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</si>
  <si>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</si>
  <si>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</si>
  <si>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</si>
  <si>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</si>
  <si>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</si>
  <si>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</si>
  <si>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</si>
  <si>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</si>
  <si>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</si>
  <si>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</si>
  <si>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</si>
  <si>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</si>
  <si>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</si>
  <si>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</si>
  <si>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</si>
  <si>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</si>
  <si>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</si>
  <si>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</si>
  <si>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</si>
  <si>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</si>
  <si>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</si>
  <si>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</si>
  <si>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</si>
  <si>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</si>
  <si>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</si>
  <si>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</si>
  <si>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</si>
  <si>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</si>
  <si>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</si>
  <si>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</si>
  <si>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</si>
  <si>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</si>
  <si>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</si>
  <si>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</si>
  <si>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</si>
  <si>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</si>
  <si>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</si>
  <si>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</si>
  <si>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</si>
  <si>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</si>
  <si>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</si>
  <si>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</si>
  <si>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</si>
  <si>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</si>
  <si>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</si>
  <si>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</si>
  <si>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</si>
  <si>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</si>
  <si>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</si>
  <si>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</si>
  <si>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</si>
  <si>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</si>
  <si>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</si>
  <si>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</si>
  <si>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</si>
  <si>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</si>
  <si>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</si>
  <si>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</si>
  <si>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</si>
  <si>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</si>
  <si>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</si>
  <si>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</si>
  <si>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</si>
  <si>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</si>
  <si>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</si>
  <si>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</si>
  <si>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</si>
  <si>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</si>
  <si>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</si>
  <si>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</si>
  <si>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</si>
  <si>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</si>
  <si>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</si>
  <si>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</si>
  <si>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</si>
  <si>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</si>
  <si>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</si>
  <si>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</si>
  <si>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</si>
  <si>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</si>
  <si>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</si>
  <si>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</si>
  <si>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</si>
  <si>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</si>
  <si>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</si>
  <si>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</si>
  <si>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</si>
  <si>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</si>
  <si>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</si>
  <si>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</si>
  <si>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</si>
  <si>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</si>
  <si>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</si>
  <si>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</si>
  <si>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</si>
  <si>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</si>
  <si>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</si>
  <si>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</si>
  <si>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</si>
  <si>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</si>
  <si>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</si>
  <si>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</si>
  <si>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</si>
  <si>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</si>
  <si>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</si>
  <si>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</si>
  <si>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</si>
  <si>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</si>
  <si>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</si>
  <si>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</si>
  <si>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</si>
  <si>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</si>
  <si>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</si>
  <si>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</si>
  <si>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</si>
  <si>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</si>
  <si>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</si>
  <si>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</si>
  <si>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</si>
  <si>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</si>
  <si>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</si>
  <si>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</si>
  <si>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</si>
  <si>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</si>
  <si>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</si>
  <si>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</si>
  <si>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</si>
  <si>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</si>
  <si>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</si>
  <si>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</si>
  <si>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</si>
  <si>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</si>
  <si>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</si>
  <si>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</si>
  <si>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</si>
  <si>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</si>
  <si>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</si>
  <si>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</si>
  <si>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</si>
  <si>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</si>
  <si>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</si>
  <si>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</si>
  <si>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</si>
  <si>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</si>
  <si>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</si>
  <si>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</si>
  <si>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</si>
  <si>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</si>
  <si>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</si>
  <si>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</si>
  <si>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</si>
  <si>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</si>
  <si>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</si>
  <si>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</si>
  <si>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</si>
  <si>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</si>
  <si>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</si>
  <si>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</si>
  <si>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</si>
  <si>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</si>
  <si>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</si>
  <si>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</si>
  <si>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</si>
  <si>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</si>
  <si>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</si>
  <si>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</si>
  <si>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</si>
  <si>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</si>
  <si>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</si>
  <si>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</si>
  <si>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</si>
  <si>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</si>
  <si>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</si>
  <si>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</si>
  <si>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</si>
  <si>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</si>
  <si>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</si>
  <si>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</si>
  <si>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</si>
  <si>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</si>
  <si>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</si>
  <si>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</si>
  <si>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</si>
  <si>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</si>
  <si>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</si>
  <si>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</si>
  <si>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</si>
  <si>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</si>
  <si>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</si>
  <si>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</si>
  <si>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</si>
  <si>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</si>
  <si>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</si>
  <si>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</si>
  <si>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</si>
  <si>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</si>
  <si>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</si>
  <si>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</si>
  <si>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</si>
  <si>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</si>
  <si>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</si>
  <si>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</si>
  <si>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</si>
  <si>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</si>
  <si>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</si>
  <si>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</si>
  <si>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</si>
  <si>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</si>
  <si>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</si>
  <si>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</si>
  <si>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</si>
  <si>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</si>
  <si>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</si>
  <si>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</si>
  <si>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</si>
  <si>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</si>
  <si>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</si>
  <si>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</si>
  <si>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</si>
  <si>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</si>
  <si>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</si>
  <si>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</si>
  <si>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</si>
  <si>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</si>
  <si>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</si>
  <si>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</si>
  <si>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</si>
  <si>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</si>
  <si>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</si>
  <si>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</si>
  <si>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</si>
  <si>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</si>
  <si>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</si>
  <si>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</si>
  <si>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</si>
  <si>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</si>
  <si>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</si>
  <si>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</si>
  <si>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</si>
  <si>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</si>
  <si>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</si>
  <si>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</si>
  <si>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</si>
  <si>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</si>
  <si>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</si>
  <si>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</si>
  <si>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</si>
  <si>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</si>
  <si>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</si>
  <si>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</si>
  <si>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</si>
  <si>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</si>
  <si>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</si>
  <si>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</si>
  <si>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</si>
  <si>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</si>
  <si>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</si>
  <si>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</si>
  <si>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</si>
  <si>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</si>
  <si>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</si>
  <si>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</si>
  <si>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</si>
  <si>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</si>
  <si>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</si>
  <si>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</si>
  <si>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</si>
  <si>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</si>
  <si>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</si>
  <si>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</si>
  <si>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</si>
  <si>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</si>
  <si>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</si>
  <si>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</si>
  <si>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</si>
  <si>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</si>
  <si>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</si>
  <si>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</si>
  <si>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</si>
  <si>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</si>
  <si>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</si>
  <si>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</si>
  <si>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</si>
  <si>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</si>
  <si>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</si>
  <si>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</si>
  <si>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</si>
  <si>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</si>
  <si>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</si>
  <si>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</si>
  <si>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</si>
  <si>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</si>
  <si>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</si>
  <si>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</si>
  <si>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</si>
  <si>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</si>
  <si>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</si>
  <si>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</si>
  <si>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</si>
  <si>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</si>
  <si>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</si>
  <si>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</si>
  <si>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</si>
  <si>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</si>
  <si>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</si>
  <si>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</si>
  <si>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</si>
  <si>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</si>
  <si>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</si>
  <si>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</si>
  <si>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</si>
  <si>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</si>
  <si>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</si>
  <si>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</si>
  <si>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</si>
  <si>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</si>
  <si>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</si>
  <si>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</si>
  <si>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</si>
  <si>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</si>
  <si>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</si>
  <si>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</si>
  <si>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</si>
  <si>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</si>
  <si>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</si>
  <si>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</si>
  <si>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</si>
  <si>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</si>
  <si>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</si>
  <si>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</si>
  <si>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</si>
  <si>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</si>
  <si>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</si>
  <si>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</si>
  <si>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</si>
  <si>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</si>
  <si>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</si>
  <si>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</si>
  <si>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</si>
  <si>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</si>
  <si>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</si>
  <si>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</si>
  <si>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</si>
  <si>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</si>
  <si>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</si>
  <si>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</si>
  <si>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</si>
  <si>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</si>
  <si>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</si>
  <si>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</si>
  <si>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</si>
  <si>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</si>
  <si>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</si>
  <si>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</si>
  <si>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</si>
  <si>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</si>
  <si>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</si>
  <si>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</si>
  <si>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</si>
  <si>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</si>
  <si>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</si>
  <si>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</si>
  <si>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</si>
  <si>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</si>
  <si>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</si>
  <si>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</si>
  <si>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</si>
  <si>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</si>
  <si>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</si>
  <si>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</si>
  <si>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</si>
  <si>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</si>
  <si>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</si>
  <si>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</si>
  <si>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</si>
  <si>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</si>
  <si>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</si>
  <si>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</si>
  <si>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</si>
  <si>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</si>
  <si>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</si>
  <si>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</si>
  <si>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</si>
  <si>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</si>
  <si>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</si>
  <si>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</si>
  <si>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</si>
  <si>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</si>
  <si>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</si>
  <si>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</si>
  <si>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</si>
  <si>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</si>
  <si>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</si>
  <si>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</si>
  <si>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</si>
  <si>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</si>
  <si>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</si>
  <si>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</si>
  <si>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</si>
  <si>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</si>
  <si>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</si>
  <si>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</si>
  <si>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</si>
  <si>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</si>
  <si>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</si>
  <si>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</si>
  <si>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</si>
  <si>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</si>
  <si>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</si>
  <si>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</si>
  <si>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</si>
  <si>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</si>
  <si>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</si>
  <si>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</si>
  <si>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</si>
  <si>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</si>
  <si>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</si>
  <si>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</si>
  <si>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</si>
  <si>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</si>
  <si>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</si>
  <si>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</si>
  <si>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</si>
  <si>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</si>
  <si>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</si>
  <si>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</si>
  <si>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</si>
  <si>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</si>
  <si>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</si>
  <si>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</si>
  <si>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</si>
  <si>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</si>
  <si>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</si>
  <si>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</si>
  <si>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</si>
  <si>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</si>
  <si>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</si>
  <si>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</si>
  <si>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</si>
  <si>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</si>
  <si>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</si>
  <si>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</si>
  <si>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</si>
  <si>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</si>
  <si>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</si>
  <si>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</si>
  <si>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</si>
  <si>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</si>
  <si>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</si>
  <si>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</si>
  <si>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</si>
  <si>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</si>
  <si>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</si>
  <si>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</si>
  <si>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</si>
  <si>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</si>
  <si>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</si>
  <si>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</si>
  <si>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</si>
  <si>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</si>
  <si>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</si>
  <si>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</si>
  <si>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</si>
  <si>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</si>
  <si>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</si>
  <si>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</si>
  <si>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</si>
  <si>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</si>
  <si>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</si>
  <si>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</si>
  <si>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</si>
  <si>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</si>
  <si>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</si>
  <si>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</si>
  <si>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</si>
  <si>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</si>
  <si>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</si>
  <si>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</si>
  <si>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</si>
  <si>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</si>
  <si>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</si>
  <si>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</si>
  <si>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</si>
  <si>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</si>
  <si>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</si>
  <si>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</si>
  <si>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</si>
  <si>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</si>
  <si>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</si>
  <si>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</si>
  <si>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</si>
  <si>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</si>
  <si>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</si>
  <si>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</si>
  <si>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</si>
  <si>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</si>
  <si>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</si>
  <si>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</si>
  <si>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</si>
  <si>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</si>
  <si>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</si>
  <si>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</si>
  <si>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</si>
  <si>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</si>
  <si>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</si>
  <si>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</si>
  <si>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</si>
  <si>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</si>
  <si>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</si>
  <si>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</si>
  <si>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</si>
  <si>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</si>
  <si>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</si>
  <si>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</si>
  <si>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</si>
  <si>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</si>
  <si>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</si>
  <si>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</si>
  <si>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</si>
  <si>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</si>
  <si>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</si>
  <si>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</si>
  <si>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</si>
  <si>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</si>
  <si>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</si>
  <si>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</si>
  <si>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</si>
  <si>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</si>
  <si>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</si>
  <si>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</si>
  <si>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</si>
  <si>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</si>
  <si>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</si>
  <si>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</si>
  <si>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</si>
  <si>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</si>
  <si>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</si>
  <si>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</si>
  <si>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</si>
  <si>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</si>
  <si>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</si>
  <si>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</si>
  <si>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</si>
  <si>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</si>
  <si>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</si>
  <si>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</si>
  <si>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</si>
  <si>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</si>
  <si>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</si>
  <si>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</si>
  <si>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</si>
  <si>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</si>
  <si>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</si>
  <si>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</si>
  <si>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</si>
  <si>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</si>
  <si>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</si>
  <si>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</si>
  <si>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</si>
  <si>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</si>
  <si>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</si>
  <si>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</si>
  <si>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</si>
  <si>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</si>
  <si>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</si>
  <si>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</si>
  <si>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</si>
  <si>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</si>
  <si>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</si>
  <si>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</si>
  <si>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</si>
  <si>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</si>
  <si>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</si>
  <si>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</si>
  <si>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</si>
  <si>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</si>
  <si>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</si>
  <si>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</si>
  <si>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</si>
  <si>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</si>
  <si>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</si>
  <si>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</si>
  <si>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</si>
  <si>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</si>
  <si>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</si>
  <si>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</si>
  <si>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</si>
  <si>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</si>
  <si>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</si>
  <si>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</si>
  <si>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</si>
  <si>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</si>
  <si>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</si>
  <si>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</si>
  <si>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</si>
  <si>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</si>
  <si>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</si>
  <si>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</si>
  <si>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</si>
  <si>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</si>
  <si>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</si>
  <si>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</si>
  <si>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</si>
  <si>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</si>
  <si>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</si>
  <si>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</si>
  <si>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</si>
  <si>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</si>
  <si>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</si>
  <si>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</si>
  <si>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</si>
  <si>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</si>
  <si>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</si>
  <si>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</si>
  <si>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</si>
  <si>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</si>
  <si>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</si>
  <si>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</si>
  <si>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</si>
  <si>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</si>
  <si>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</si>
  <si>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</si>
  <si>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</si>
  <si>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</si>
  <si>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</si>
  <si>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</si>
  <si>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</si>
  <si>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</si>
  <si>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</si>
  <si>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</si>
  <si>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</si>
  <si>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</si>
  <si>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</si>
  <si>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</si>
  <si>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</si>
  <si>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</si>
  <si>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</si>
  <si>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</si>
  <si>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</si>
  <si>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</si>
  <si>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</si>
  <si>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</si>
  <si>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</si>
  <si>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</si>
  <si>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</si>
  <si>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</si>
  <si>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</si>
  <si>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</si>
  <si>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</si>
  <si>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</si>
  <si>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</si>
  <si>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</si>
  <si>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</si>
  <si>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</si>
  <si>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</si>
  <si>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</si>
  <si>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</si>
  <si>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</si>
  <si>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</si>
  <si>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</si>
  <si>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</si>
  <si>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</si>
  <si>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</si>
  <si>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</si>
  <si>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</si>
  <si>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</si>
  <si>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</si>
  <si>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</si>
  <si>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</si>
  <si>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</si>
  <si>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</si>
  <si>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</si>
  <si>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</si>
  <si>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</si>
  <si>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</si>
  <si>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</si>
  <si>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</si>
  <si>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</si>
  <si>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</si>
  <si>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</si>
  <si>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</si>
  <si>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</si>
  <si>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</si>
  <si>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</si>
  <si>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</si>
  <si>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</si>
  <si>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</si>
  <si>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</si>
  <si>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</si>
  <si>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</si>
  <si>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</si>
  <si>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</si>
  <si>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</si>
  <si>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</si>
  <si>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</si>
  <si>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</si>
  <si>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</si>
  <si>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</si>
  <si>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</si>
  <si>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</si>
  <si>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</si>
  <si>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</si>
  <si>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</si>
  <si>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</si>
  <si>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</si>
  <si>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</si>
  <si>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</si>
  <si>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</si>
  <si>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</si>
  <si>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</si>
  <si>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</si>
  <si>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</si>
  <si>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</si>
  <si>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</si>
  <si>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</si>
  <si>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</si>
  <si>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</si>
  <si>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</si>
  <si>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</si>
  <si>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</si>
  <si>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</si>
  <si>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</si>
  <si>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</si>
  <si>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</si>
  <si>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</si>
  <si>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</si>
  <si>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</si>
  <si>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</si>
  <si>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</si>
  <si>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</si>
  <si>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</si>
  <si>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</si>
  <si>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</si>
  <si>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</si>
  <si>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</si>
  <si>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</si>
  <si>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</si>
  <si>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</si>
  <si>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</si>
  <si>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</si>
  <si>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</si>
  <si>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</si>
  <si>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</si>
  <si>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</si>
  <si>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</si>
  <si>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</si>
  <si>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</si>
  <si>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</si>
  <si>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</si>
  <si>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</si>
  <si>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</si>
  <si>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</si>
  <si>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</si>
  <si>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</si>
  <si>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</si>
  <si>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</si>
  <si>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</si>
  <si>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</si>
  <si>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</si>
  <si>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</si>
  <si>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</si>
  <si>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</si>
  <si>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</si>
  <si>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</si>
  <si>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</si>
  <si>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</si>
  <si>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</si>
  <si>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</si>
  <si>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</si>
  <si>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</si>
  <si>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</si>
  <si>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</si>
  <si>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</si>
  <si>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</si>
  <si>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</si>
  <si>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</si>
  <si>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</si>
  <si>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</si>
  <si>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</si>
  <si>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</si>
  <si>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</si>
  <si>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</si>
  <si>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</si>
  <si>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</si>
  <si>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</si>
  <si>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</si>
  <si>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</si>
  <si>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</si>
  <si>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</si>
  <si>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</si>
  <si>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</si>
  <si>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</si>
  <si>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</si>
  <si>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</si>
  <si>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</si>
  <si>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</si>
  <si>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</si>
  <si>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</si>
  <si>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</si>
  <si>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</si>
  <si>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</si>
  <si>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</si>
  <si>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</si>
  <si>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</si>
  <si>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</si>
  <si>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</si>
  <si>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</si>
  <si>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</si>
  <si>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</si>
  <si>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</si>
  <si>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</si>
  <si>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</si>
  <si>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</si>
  <si>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</si>
  <si>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</si>
  <si>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</si>
  <si>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</si>
  <si>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</si>
  <si>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</si>
  <si>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</si>
  <si>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</si>
  <si>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</si>
  <si>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</si>
  <si>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</si>
  <si>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</si>
  <si>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</si>
  <si>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</si>
  <si>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</si>
  <si>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</si>
  <si>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</si>
  <si>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</si>
  <si>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</si>
  <si>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</si>
  <si>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</si>
  <si>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</si>
  <si>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</si>
  <si>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</si>
  <si>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</si>
  <si>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</si>
  <si>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</si>
  <si>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</si>
  <si>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</si>
  <si>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</si>
  <si>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</si>
  <si>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</si>
  <si>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</si>
  <si>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</si>
  <si>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</si>
  <si>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</si>
  <si>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</si>
  <si>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</si>
  <si>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</si>
  <si>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</si>
  <si>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</si>
  <si>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</si>
  <si>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</si>
  <si>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</si>
  <si>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</si>
  <si>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</si>
  <si>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</si>
  <si>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</si>
  <si>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</si>
  <si>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</si>
  <si>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</si>
  <si>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</si>
  <si>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</si>
  <si>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</si>
  <si>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</si>
  <si>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</si>
  <si>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</si>
  <si>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</si>
  <si>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</si>
  <si>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</si>
  <si>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</si>
  <si>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</si>
  <si>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</si>
  <si>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</si>
  <si>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</si>
  <si>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</si>
  <si>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</si>
  <si>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</si>
  <si>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</si>
  <si>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</si>
  <si>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</si>
  <si>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</si>
  <si>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</si>
  <si>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</si>
  <si>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</si>
  <si>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</si>
  <si>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</si>
  <si>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</si>
  <si>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</si>
  <si>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</si>
  <si>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</si>
  <si>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</si>
  <si>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</si>
  <si>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</si>
  <si>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</si>
  <si>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</si>
  <si>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</si>
  <si>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</si>
  <si>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</si>
  <si>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</si>
  <si>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</si>
  <si>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</si>
  <si>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</si>
  <si>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</si>
  <si>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</si>
  <si>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</si>
  <si>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</si>
  <si>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</si>
  <si>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</si>
  <si>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</si>
  <si>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</si>
  <si>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</si>
  <si>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</si>
  <si>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</si>
  <si>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</si>
  <si>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</si>
  <si>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</si>
  <si>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</si>
  <si>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</si>
  <si>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</si>
  <si>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</si>
  <si>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</si>
  <si>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</si>
  <si>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</si>
  <si>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</si>
  <si>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</si>
  <si>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</si>
  <si>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</si>
  <si>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</si>
  <si>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</si>
  <si>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</si>
  <si>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</si>
  <si>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</si>
  <si>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</si>
  <si>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</si>
  <si>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</si>
  <si>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</si>
  <si>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</si>
  <si>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</si>
  <si>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</si>
  <si>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</si>
  <si>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</si>
  <si>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</si>
  <si>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</si>
  <si>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</si>
  <si>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</si>
  <si>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</si>
  <si>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</si>
  <si>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</si>
  <si>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</si>
  <si>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</si>
  <si>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</si>
  <si>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</si>
  <si>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</si>
  <si>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</si>
  <si>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</si>
  <si>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</si>
  <si>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</si>
  <si>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</si>
  <si>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</si>
  <si>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</si>
  <si>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</si>
  <si>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</si>
  <si>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</si>
  <si>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</si>
  <si>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</si>
  <si>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</si>
  <si>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</si>
  <si>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</si>
  <si>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</si>
  <si>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</si>
  <si>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</si>
  <si>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</si>
  <si>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</si>
  <si>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</si>
  <si>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</si>
  <si>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</si>
  <si>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</si>
  <si>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</si>
  <si>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</si>
  <si>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</si>
  <si>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</si>
  <si>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</si>
  <si>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</si>
  <si>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</si>
  <si>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</si>
  <si>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</si>
  <si>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</si>
  <si>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</si>
  <si>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</si>
  <si>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</si>
  <si>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</si>
  <si>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</si>
  <si>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</si>
  <si>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</si>
  <si>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</si>
  <si>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</si>
  <si>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</si>
  <si>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</si>
  <si>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</si>
  <si>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</si>
  <si>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</si>
  <si>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</si>
  <si>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</si>
  <si>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</si>
  <si>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</si>
  <si>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</si>
  <si>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</si>
  <si>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</si>
  <si>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</si>
  <si>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</si>
  <si>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</si>
  <si>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</si>
  <si>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</si>
  <si>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</si>
  <si>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</si>
  <si>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</si>
  <si>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</si>
  <si>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</si>
  <si>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</si>
  <si>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</si>
  <si>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</si>
  <si>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</si>
  <si>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</si>
  <si>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</si>
  <si>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</si>
  <si>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</si>
  <si>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</si>
  <si>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</si>
  <si>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</si>
  <si>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</si>
  <si>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</si>
  <si>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</si>
  <si>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</si>
  <si>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</si>
  <si>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</si>
  <si>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</si>
  <si>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</si>
  <si>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</si>
  <si>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</si>
  <si>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</si>
  <si>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</si>
  <si>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</si>
  <si>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</si>
  <si>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</si>
  <si>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</si>
  <si>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</si>
  <si>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</si>
  <si>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</si>
  <si>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</si>
  <si>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</si>
  <si>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</si>
  <si>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</si>
  <si>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</si>
  <si>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</si>
  <si>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</si>
  <si>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</si>
  <si>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</si>
  <si>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</si>
  <si>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</si>
  <si>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</si>
  <si>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</si>
  <si>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</si>
  <si>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</si>
  <si>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</si>
  <si>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</si>
  <si>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</si>
  <si>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</si>
  <si>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</si>
  <si>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</si>
  <si>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</si>
  <si>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</si>
  <si>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</si>
  <si>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</si>
  <si>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</si>
  <si>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</si>
  <si>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</si>
  <si>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</si>
  <si>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</si>
  <si>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</si>
  <si>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</si>
  <si>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</si>
  <si>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</si>
  <si>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</si>
  <si>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</si>
  <si>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</si>
  <si>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</si>
  <si>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</si>
  <si>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</si>
  <si>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</si>
  <si>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</si>
  <si>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</si>
  <si>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</si>
  <si>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</si>
  <si>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</si>
  <si>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</si>
  <si>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</si>
  <si>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</si>
  <si>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</si>
  <si>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</si>
  <si>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</si>
  <si>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</si>
  <si>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</si>
  <si>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</si>
  <si>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</si>
  <si>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</si>
  <si>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</si>
  <si>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</si>
  <si>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</si>
  <si>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</si>
  <si>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</si>
  <si>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</si>
  <si>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</si>
  <si>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</si>
  <si>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</si>
  <si>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</si>
  <si>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</si>
  <si>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</si>
  <si>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</si>
  <si>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</si>
  <si>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</si>
  <si>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</si>
  <si>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</si>
  <si>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</si>
  <si>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</si>
  <si>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</si>
  <si>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</si>
  <si>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</si>
  <si>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</si>
  <si>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</si>
  <si>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</si>
  <si>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</si>
  <si>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</si>
  <si>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</si>
  <si>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</si>
  <si>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</si>
  <si>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</si>
  <si>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</si>
  <si>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</si>
  <si>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</si>
  <si>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</si>
  <si>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</si>
  <si>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</si>
  <si>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</si>
  <si>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</si>
  <si>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</si>
  <si>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</si>
  <si>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</si>
  <si>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</si>
  <si>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</si>
  <si>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</si>
  <si>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</si>
  <si>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</si>
  <si>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</si>
  <si>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</si>
  <si>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</si>
  <si>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</si>
  <si>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</si>
  <si>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</si>
  <si>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</si>
  <si>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</si>
  <si>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</si>
  <si>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</si>
  <si>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</si>
  <si>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</si>
  <si>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</si>
  <si>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</si>
  <si>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</si>
  <si>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</si>
  <si>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</si>
  <si>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</si>
  <si>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</si>
  <si>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</si>
  <si>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</si>
  <si>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</si>
  <si>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</si>
  <si>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</si>
  <si>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</si>
  <si>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</si>
  <si>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</si>
  <si>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</si>
  <si>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</si>
  <si>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</si>
  <si>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</si>
  <si>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</si>
  <si>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</si>
  <si>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</si>
  <si>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</si>
  <si>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</si>
  <si>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</si>
  <si>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</si>
  <si>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</si>
  <si>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</si>
  <si>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</si>
  <si>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</si>
  <si>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</si>
  <si>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</si>
  <si>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</si>
  <si>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</si>
  <si>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</si>
  <si>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</si>
  <si>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</si>
  <si>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</si>
  <si>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</si>
  <si>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</si>
  <si>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</si>
  <si>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</si>
  <si>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</si>
  <si>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</si>
  <si>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</si>
  <si>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</si>
  <si>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</si>
  <si>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</si>
  <si>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</si>
  <si>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</si>
  <si>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</si>
  <si>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</si>
  <si>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</si>
  <si>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</si>
  <si>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</si>
  <si>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</si>
  <si>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</si>
  <si>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</si>
  <si>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</si>
  <si>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</si>
  <si>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</si>
  <si>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</si>
  <si>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</si>
  <si>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</si>
  <si>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</si>
  <si>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</si>
  <si>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</si>
  <si>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</si>
  <si>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</si>
  <si>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</si>
  <si>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</si>
  <si>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</si>
  <si>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</si>
  <si>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</si>
  <si>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</si>
  <si>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</si>
  <si>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</si>
  <si>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</si>
  <si>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</si>
  <si>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</si>
  <si>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</si>
  <si>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</si>
  <si>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</si>
  <si>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</si>
  <si>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</si>
  <si>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</si>
  <si>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</si>
  <si>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</si>
  <si>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</si>
  <si>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</si>
  <si>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</si>
  <si>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</si>
  <si>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</si>
  <si>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</si>
  <si>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</si>
  <si>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</si>
  <si>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</si>
  <si>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</si>
  <si>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</si>
  <si>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</si>
  <si>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</si>
  <si>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</si>
  <si>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</si>
  <si>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</si>
  <si>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</si>
  <si>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</si>
  <si>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</si>
  <si>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</si>
  <si>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</si>
  <si>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</si>
  <si>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</si>
  <si>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</si>
  <si>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</si>
  <si>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</si>
  <si>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</si>
  <si>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</si>
  <si>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</si>
  <si>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</si>
  <si>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</si>
  <si>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</si>
  <si>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</si>
  <si>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</si>
  <si>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</si>
  <si>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</si>
  <si>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</si>
  <si>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</si>
  <si>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</si>
  <si>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</si>
  <si>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</si>
  <si>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</si>
  <si>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</si>
  <si>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</si>
  <si>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</si>
  <si>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</si>
  <si>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</si>
  <si>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</si>
  <si>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</si>
  <si>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</si>
  <si>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</si>
  <si>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</si>
  <si>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</si>
  <si>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</si>
  <si>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</si>
  <si>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</si>
  <si>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</si>
  <si>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</si>
  <si>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</si>
  <si>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</si>
  <si>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</si>
  <si>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</si>
  <si>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</si>
  <si>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</si>
  <si>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</si>
  <si>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</si>
  <si>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</si>
  <si>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</si>
  <si>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</si>
  <si>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</si>
  <si>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</si>
  <si>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</si>
  <si>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</si>
  <si>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</si>
  <si>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</si>
  <si>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</si>
  <si>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</si>
  <si>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</si>
  <si>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</si>
  <si>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</si>
  <si>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</si>
  <si>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</si>
  <si>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</si>
  <si>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</si>
  <si>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</si>
  <si>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</si>
  <si>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</si>
  <si>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</si>
  <si>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</si>
  <si>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</si>
  <si>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</si>
  <si>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</si>
  <si>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</si>
  <si>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</si>
  <si>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</si>
  <si>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</si>
  <si>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</si>
  <si>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</si>
  <si>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</si>
  <si>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</si>
  <si>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</si>
  <si>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</si>
  <si>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</si>
  <si>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</si>
  <si>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</si>
  <si>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</si>
  <si>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</si>
  <si>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</si>
  <si>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</si>
  <si>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</si>
  <si>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</si>
  <si>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</si>
  <si>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</si>
  <si>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</si>
  <si>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</si>
  <si>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</si>
  <si>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</si>
  <si>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</si>
  <si>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</si>
  <si>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</si>
  <si>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</si>
  <si>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</si>
  <si>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</si>
  <si>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</si>
  <si>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</si>
  <si>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</si>
  <si>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</si>
  <si>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</si>
  <si>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</si>
  <si>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</si>
  <si>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</si>
  <si>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</si>
  <si>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</si>
  <si>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</si>
  <si>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</si>
  <si>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</si>
  <si>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</si>
  <si>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</si>
  <si>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</si>
  <si>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</si>
  <si>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</si>
  <si>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</si>
  <si>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</si>
  <si>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</si>
  <si>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</si>
  <si>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</si>
  <si>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</si>
  <si>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</si>
  <si>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</si>
  <si>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</si>
  <si>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</si>
  <si>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</si>
  <si>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</si>
  <si>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</si>
  <si>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</si>
  <si>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</si>
  <si>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</si>
  <si>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</si>
  <si>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</si>
  <si>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</si>
  <si>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</si>
  <si>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</si>
  <si>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</si>
  <si>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</si>
  <si>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</si>
  <si>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</si>
  <si>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</si>
  <si>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</si>
  <si>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</si>
  <si>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</si>
  <si>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</si>
  <si>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</si>
  <si>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</si>
  <si>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</si>
  <si>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</si>
  <si>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</si>
  <si>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</si>
  <si>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</si>
  <si>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</si>
  <si>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</si>
  <si>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</si>
  <si>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</si>
  <si>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</si>
  <si>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</si>
  <si>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</si>
  <si>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</si>
  <si>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</si>
  <si>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</si>
  <si>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</si>
  <si>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</si>
  <si>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</si>
  <si>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</si>
  <si>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</si>
  <si>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</si>
  <si>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</si>
  <si>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</si>
  <si>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</si>
  <si>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</si>
  <si>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</si>
  <si>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</si>
  <si>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</si>
  <si>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</si>
  <si>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</si>
  <si>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</si>
  <si>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</si>
  <si>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</si>
  <si>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</si>
  <si>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</si>
  <si>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</si>
  <si>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</si>
  <si>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</si>
  <si>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</si>
  <si>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</si>
  <si>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</si>
  <si>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</si>
  <si>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</si>
  <si>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</si>
  <si>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</si>
  <si>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</si>
  <si>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</si>
  <si>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</si>
  <si>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</si>
  <si>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</si>
  <si>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</si>
  <si>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</si>
  <si>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</si>
  <si>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</si>
  <si>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</si>
  <si>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</si>
  <si>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</si>
  <si>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</si>
  <si>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</si>
  <si>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</si>
  <si>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</si>
  <si>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</si>
  <si>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</si>
  <si>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</si>
  <si>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</si>
  <si>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</si>
  <si>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</si>
  <si>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</si>
  <si>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</si>
  <si>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</si>
  <si>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</si>
  <si>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</si>
  <si>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</si>
  <si>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</si>
  <si>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</si>
  <si>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</si>
  <si>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</si>
  <si>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</si>
  <si>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</si>
  <si>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</si>
  <si>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</si>
  <si>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</si>
  <si>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</si>
  <si>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</si>
  <si>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</si>
  <si>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</si>
  <si>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</si>
  <si>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</si>
  <si>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</si>
  <si>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</si>
  <si>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</si>
  <si>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</si>
  <si>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</si>
  <si>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</si>
  <si>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</si>
  <si>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</si>
  <si>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</si>
  <si>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</si>
  <si>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</si>
  <si>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</si>
  <si>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</si>
  <si>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</si>
  <si>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</si>
  <si>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</si>
  <si>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</si>
  <si>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</si>
  <si>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</si>
  <si>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</si>
  <si>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</si>
  <si>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</si>
  <si>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</si>
  <si>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</si>
  <si>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</si>
  <si>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</si>
  <si>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</si>
  <si>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</si>
  <si>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</si>
  <si>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</si>
  <si>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</si>
  <si>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</si>
  <si>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</si>
  <si>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</si>
  <si>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</si>
  <si>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</si>
  <si>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</si>
  <si>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</si>
  <si>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</si>
  <si>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</si>
  <si>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</si>
  <si>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</si>
  <si>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</si>
  <si>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</si>
  <si>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</si>
  <si>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</si>
  <si>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</si>
  <si>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</si>
  <si>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</si>
  <si>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</si>
  <si>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</si>
  <si>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</si>
  <si>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</si>
  <si>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</si>
  <si>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</si>
  <si>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</si>
  <si>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</si>
  <si>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</si>
  <si>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</si>
  <si>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</si>
  <si>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</si>
  <si>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</si>
  <si>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</si>
  <si>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</si>
  <si>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</si>
  <si>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</si>
  <si>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</si>
  <si>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</si>
  <si>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</si>
  <si>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</si>
  <si>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</si>
  <si>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</si>
  <si>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</si>
  <si>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</si>
  <si>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</si>
  <si>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</si>
  <si>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</si>
  <si>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</si>
  <si>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</si>
  <si>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</si>
  <si>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</si>
  <si>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</si>
  <si>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</si>
  <si>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</si>
  <si>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</si>
  <si>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</si>
  <si>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</si>
  <si>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</si>
  <si>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</si>
  <si>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</si>
  <si>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</si>
  <si>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</si>
  <si>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</si>
  <si>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</si>
  <si>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</si>
  <si>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</si>
  <si>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</si>
  <si>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</si>
  <si>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</si>
  <si>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</si>
  <si>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</si>
  <si>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</si>
  <si>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</si>
  <si>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</si>
  <si>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</si>
  <si>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</si>
  <si>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</si>
  <si>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</si>
  <si>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</si>
  <si>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</si>
  <si>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</si>
  <si>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</si>
  <si>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</si>
  <si>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</si>
  <si>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</si>
  <si>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</si>
  <si>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</si>
  <si>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</si>
  <si>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</si>
  <si>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</si>
  <si>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</si>
  <si>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</si>
  <si>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</si>
  <si>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</si>
  <si>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</si>
  <si>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</si>
  <si>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</si>
  <si>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</si>
  <si>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</si>
  <si>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</si>
  <si>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</si>
  <si>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</si>
  <si>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</si>
  <si>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</si>
  <si>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</si>
  <si>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</si>
  <si>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</si>
  <si>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</si>
  <si>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</si>
  <si>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</si>
  <si>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</si>
  <si>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</si>
  <si>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</si>
  <si>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</si>
  <si>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</si>
  <si>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</si>
  <si>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</si>
  <si>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</si>
  <si>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</si>
  <si>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</si>
  <si>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</si>
  <si>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</si>
  <si>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</si>
  <si>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</si>
  <si>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</si>
  <si>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</si>
  <si>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</si>
  <si>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</si>
  <si>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</si>
  <si>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</si>
  <si>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</si>
  <si>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</si>
  <si>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</si>
  <si>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</si>
  <si>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</si>
  <si>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</si>
  <si>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</si>
  <si>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</si>
  <si>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</si>
  <si>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</si>
  <si>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</si>
  <si>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</si>
  <si>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</si>
  <si>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</si>
  <si>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</si>
  <si>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</si>
  <si>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</si>
  <si>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</si>
  <si>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</si>
  <si>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</si>
  <si>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</si>
  <si>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</si>
  <si>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</si>
  <si>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</si>
  <si>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</si>
  <si>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</si>
  <si>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</si>
  <si>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</si>
  <si>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</si>
  <si>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</si>
  <si>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</si>
  <si>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</si>
  <si>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</si>
  <si>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</si>
  <si>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</si>
  <si>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</si>
  <si>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</si>
  <si>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</si>
  <si>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</si>
  <si>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</si>
  <si>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</si>
  <si>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</si>
  <si>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</si>
  <si>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</si>
  <si>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</si>
  <si>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</si>
  <si>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</si>
  <si>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</si>
  <si>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</si>
  <si>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</si>
  <si>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</si>
  <si>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</si>
  <si>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</si>
  <si>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</si>
  <si>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</si>
  <si>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</si>
  <si>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</si>
  <si>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</si>
  <si>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</si>
  <si>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</si>
  <si>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</si>
  <si>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</si>
  <si>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</si>
  <si>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</si>
  <si>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</si>
  <si>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</si>
  <si>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</si>
  <si>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</si>
  <si>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</si>
  <si>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</si>
  <si>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</si>
  <si>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</si>
  <si>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</si>
  <si>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</si>
  <si>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</si>
  <si>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</si>
  <si>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</si>
  <si>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</si>
  <si>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</si>
  <si>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</si>
  <si>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</si>
  <si>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</si>
  <si>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</si>
  <si>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</si>
  <si>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</si>
  <si>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</si>
  <si>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</si>
  <si>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</si>
  <si>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</si>
  <si>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</si>
  <si>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</si>
  <si>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</si>
  <si>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</si>
  <si>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</si>
  <si>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</si>
  <si>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</si>
  <si>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</si>
  <si>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</si>
  <si>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</si>
  <si>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</si>
  <si>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</si>
  <si>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</si>
  <si>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</si>
  <si>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</si>
  <si>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</si>
  <si>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</si>
  <si>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</si>
  <si>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</si>
  <si>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</si>
  <si>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</si>
  <si>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</si>
  <si>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</si>
  <si>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</si>
  <si>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</si>
  <si>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</si>
  <si>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</si>
  <si>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</si>
  <si>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</si>
  <si>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</si>
  <si>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</si>
  <si>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</si>
  <si>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</si>
  <si>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</si>
  <si>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</si>
  <si>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</si>
  <si>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</si>
  <si>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</si>
  <si>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</si>
  <si>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</si>
  <si>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</si>
  <si>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</si>
  <si>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</si>
  <si>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</si>
  <si>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</si>
  <si>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</si>
  <si>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</si>
  <si>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</si>
  <si>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</si>
  <si>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</si>
  <si>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</si>
  <si>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</si>
  <si>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</si>
  <si>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</si>
  <si>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</si>
  <si>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</si>
  <si>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</si>
  <si>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</si>
  <si>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</si>
  <si>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</si>
  <si>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</si>
  <si>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</si>
  <si>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</si>
  <si>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</si>
  <si>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</si>
  <si>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</si>
  <si>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</si>
  <si>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</si>
  <si>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</si>
  <si>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</si>
  <si>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</si>
  <si>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</si>
  <si>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</si>
  <si>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</si>
  <si>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</si>
  <si>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</si>
  <si>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</si>
  <si>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</si>
  <si>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</si>
  <si>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</si>
  <si>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</si>
  <si>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</si>
  <si>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</si>
  <si>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</si>
  <si>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</si>
  <si>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</si>
  <si>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</si>
  <si>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</si>
  <si>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</si>
  <si>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</si>
  <si>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</si>
  <si>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</si>
  <si>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</si>
  <si>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</si>
  <si>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</si>
  <si>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</si>
  <si>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</si>
  <si>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</si>
  <si>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</si>
  <si>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</si>
  <si>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</si>
  <si>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</si>
  <si>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</si>
  <si>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</si>
  <si>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</si>
  <si>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</si>
  <si>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</si>
  <si>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</si>
  <si>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</si>
  <si>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</si>
  <si>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</si>
  <si>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</si>
  <si>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</si>
  <si>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</si>
  <si>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</si>
  <si>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</si>
  <si>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</si>
  <si>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</si>
  <si>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</si>
  <si>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</si>
  <si>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</si>
  <si>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</si>
  <si>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</si>
  <si>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</si>
  <si>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</si>
  <si>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</si>
  <si>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</si>
  <si>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</si>
  <si>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</si>
  <si>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</si>
  <si>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</si>
  <si>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</si>
  <si>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</si>
  <si>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</si>
  <si>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</si>
  <si>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</si>
  <si>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</si>
  <si>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</si>
  <si>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</si>
  <si>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</si>
  <si>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</si>
  <si>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</si>
  <si>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</si>
  <si>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</si>
  <si>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</si>
  <si>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</si>
  <si>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</si>
  <si>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</si>
  <si>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</si>
  <si>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</si>
  <si>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</si>
  <si>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</si>
  <si>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</si>
  <si>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</si>
  <si>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</si>
  <si>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</si>
  <si>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</si>
  <si>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</si>
  <si>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</si>
  <si>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</si>
  <si>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</si>
  <si>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</si>
  <si>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</si>
  <si>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</si>
  <si>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</si>
  <si>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</si>
  <si>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</si>
  <si>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</si>
  <si>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</si>
  <si>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</si>
  <si>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</si>
  <si>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</si>
  <si>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</si>
  <si>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</si>
  <si>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</si>
  <si>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</si>
  <si>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</si>
  <si>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</si>
  <si>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</si>
  <si>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</si>
  <si>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</si>
  <si>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</si>
  <si>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</si>
  <si>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</si>
  <si>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</si>
  <si>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</si>
  <si>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</si>
  <si>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</si>
  <si>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</si>
  <si>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</si>
  <si>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</si>
  <si>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</si>
  <si>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</si>
  <si>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</si>
  <si>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</si>
  <si>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</si>
  <si>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</si>
  <si>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</si>
  <si>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</si>
  <si>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</si>
  <si>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</si>
  <si>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</si>
  <si>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</si>
  <si>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</si>
  <si>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</si>
  <si>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</si>
  <si>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</si>
  <si>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</si>
  <si>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</si>
  <si>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</si>
  <si>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</si>
  <si>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</si>
  <si>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</si>
  <si>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</si>
  <si>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</si>
  <si>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</si>
  <si>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</si>
  <si>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</si>
  <si>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</si>
  <si>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</si>
  <si>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</si>
  <si>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</si>
  <si>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</si>
  <si>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</si>
  <si>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</si>
  <si>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</si>
  <si>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</si>
  <si>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</si>
  <si>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</si>
  <si>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</si>
  <si>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</si>
  <si>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</si>
  <si>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</si>
  <si>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</si>
  <si>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</si>
  <si>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</si>
  <si>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</si>
  <si>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</si>
  <si>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</si>
  <si>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</si>
  <si>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</si>
  <si>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</si>
  <si>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</si>
  <si>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</si>
  <si>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</si>
  <si>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</si>
  <si>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</si>
  <si>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</si>
  <si>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</si>
  <si>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</si>
  <si>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</si>
  <si>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</si>
  <si>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</si>
  <si>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</si>
  <si>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</si>
  <si>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</si>
  <si>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</si>
  <si>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</si>
  <si>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</si>
  <si>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</si>
  <si>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</si>
  <si>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</si>
  <si>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</si>
  <si>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</si>
  <si>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</si>
  <si>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</si>
  <si>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</si>
  <si>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</si>
  <si>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</si>
  <si>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</si>
  <si>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</si>
  <si>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</si>
  <si>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</si>
  <si>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</si>
  <si>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</si>
  <si>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</si>
  <si>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</si>
  <si>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</si>
  <si>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</si>
  <si>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</si>
  <si>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</si>
  <si>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</si>
  <si>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</si>
  <si>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</si>
  <si>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</si>
  <si>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</si>
  <si>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</si>
  <si>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</si>
  <si>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</si>
  <si>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</si>
  <si>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</si>
  <si>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</si>
  <si>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</si>
  <si>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</si>
  <si>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</si>
  <si>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</si>
  <si>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</si>
  <si>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</si>
  <si>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</si>
  <si>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</si>
  <si>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</si>
  <si>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</si>
  <si>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</si>
  <si>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</si>
  <si>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</si>
  <si>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</si>
  <si>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</si>
  <si>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</si>
  <si>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</si>
  <si>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</si>
  <si>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</si>
  <si>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</si>
  <si>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</si>
  <si>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</si>
  <si>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</si>
  <si>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</si>
  <si>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</si>
  <si>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</si>
  <si>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</si>
  <si>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</si>
  <si>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</si>
  <si>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</si>
  <si>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</si>
  <si>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</si>
  <si>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</si>
  <si>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</si>
  <si>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</si>
  <si>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</si>
  <si>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</si>
  <si>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</si>
  <si>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</si>
  <si>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</si>
  <si>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</si>
  <si>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</si>
  <si>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</si>
  <si>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</si>
  <si>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</si>
  <si>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</si>
  <si>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</si>
  <si>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</si>
  <si>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</si>
  <si>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</si>
  <si>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</si>
  <si>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</si>
  <si>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</si>
  <si>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</si>
  <si>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</si>
  <si>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</si>
  <si>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</si>
  <si>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</si>
  <si>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</si>
  <si>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</si>
  <si>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</si>
  <si>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</si>
  <si>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</si>
  <si>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</si>
  <si>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</si>
  <si>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</si>
  <si>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</si>
  <si>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</si>
  <si>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</si>
  <si>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</si>
  <si>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</si>
  <si>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</si>
  <si>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</si>
  <si>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</si>
  <si>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</si>
  <si>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</si>
  <si>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</si>
  <si>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</si>
  <si>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</si>
  <si>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</si>
  <si>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</si>
  <si>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</si>
  <si>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</si>
  <si>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</si>
  <si>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</si>
  <si>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</si>
  <si>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</si>
  <si>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</si>
  <si>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</si>
  <si>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</si>
  <si>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</si>
  <si>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</si>
  <si>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</si>
  <si>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</si>
  <si>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</si>
  <si>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</si>
  <si>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</si>
  <si>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</si>
  <si>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</si>
  <si>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</si>
  <si>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</si>
  <si>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</si>
  <si>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</si>
  <si>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</si>
  <si>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</si>
  <si>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</si>
  <si>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</si>
  <si>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</si>
  <si>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</si>
  <si>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</si>
  <si>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</si>
  <si>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</si>
  <si>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</si>
  <si>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</si>
  <si>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</si>
  <si>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</si>
  <si>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</si>
  <si>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</si>
  <si>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</si>
  <si>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</si>
  <si>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</si>
  <si>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</si>
  <si>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</si>
  <si>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</si>
  <si>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</si>
  <si>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</si>
  <si>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</si>
  <si>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</si>
  <si>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</si>
  <si>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</si>
  <si>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</si>
  <si>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</si>
  <si>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</si>
  <si>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</si>
  <si>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</si>
  <si>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</si>
  <si>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</si>
  <si>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</si>
  <si>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</si>
  <si>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</si>
  <si>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</si>
  <si>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</si>
  <si>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</si>
  <si>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</si>
  <si>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</si>
  <si>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</si>
  <si>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</si>
  <si>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</si>
  <si>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</si>
  <si>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</si>
  <si>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</si>
  <si>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</si>
  <si>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</si>
  <si>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</si>
  <si>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</si>
  <si>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</si>
  <si>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</si>
  <si>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</si>
  <si>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</si>
  <si>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</si>
  <si>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</si>
  <si>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</si>
  <si>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</si>
  <si>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</si>
  <si>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</si>
  <si>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</si>
  <si>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</si>
  <si>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</si>
  <si>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</si>
  <si>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</si>
  <si>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</si>
  <si>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</si>
  <si>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</si>
  <si>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</si>
  <si>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</si>
  <si>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</si>
  <si>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</si>
  <si>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</si>
  <si>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</si>
  <si>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</si>
  <si>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</si>
  <si>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</si>
  <si>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</si>
  <si>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</si>
  <si>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</si>
  <si>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</si>
  <si>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</si>
  <si>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</si>
  <si>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</si>
  <si>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</si>
  <si>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</si>
  <si>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</si>
  <si>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</si>
  <si>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</si>
  <si>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</si>
  <si>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</si>
  <si>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</si>
  <si>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</si>
  <si>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</si>
  <si>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</si>
  <si>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</si>
  <si>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</si>
  <si>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</si>
  <si>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</si>
  <si>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</si>
  <si>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</si>
  <si>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</si>
  <si>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</si>
  <si>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</si>
  <si>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</si>
  <si>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</si>
  <si>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</si>
  <si>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</si>
  <si>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</si>
  <si>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</si>
  <si>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</si>
  <si>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</si>
  <si>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</si>
  <si>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</si>
  <si>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</si>
  <si>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</si>
  <si>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</si>
  <si>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</si>
  <si>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</si>
  <si>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</si>
  <si>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</si>
  <si>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</si>
  <si>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</si>
  <si>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</si>
  <si>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</si>
  <si>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</si>
  <si>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</si>
  <si>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</si>
  <si>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</si>
  <si>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</si>
  <si>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</si>
  <si>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</si>
  <si>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</si>
  <si>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</si>
  <si>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</si>
  <si>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</si>
  <si>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</si>
  <si>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</si>
  <si>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</si>
  <si>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</si>
  <si>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</si>
  <si>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</si>
  <si>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</si>
  <si>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</si>
  <si>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</si>
  <si>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</si>
  <si>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</si>
  <si>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</si>
  <si>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</si>
  <si>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</si>
  <si>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</si>
  <si>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</si>
  <si>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</si>
  <si>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</si>
  <si>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</si>
  <si>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</si>
  <si>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</si>
  <si>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</si>
  <si>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</si>
  <si>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</si>
  <si>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</si>
  <si>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</si>
  <si>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</si>
  <si>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</si>
  <si>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</si>
  <si>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</si>
  <si>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</si>
  <si>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</si>
  <si>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</si>
  <si>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</si>
  <si>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</si>
  <si>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</si>
  <si>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</si>
  <si>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</si>
  <si>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</si>
  <si>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</si>
  <si>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</si>
  <si>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</si>
  <si>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</si>
  <si>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</si>
  <si>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</si>
  <si>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</si>
  <si>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</si>
  <si>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</si>
  <si>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</si>
  <si>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</si>
  <si>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</si>
  <si>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</si>
  <si>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</si>
  <si>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</si>
  <si>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</si>
  <si>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</si>
  <si>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</si>
  <si>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</si>
  <si>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</si>
  <si>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</si>
  <si>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</si>
  <si>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</si>
  <si>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</si>
  <si>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</si>
  <si>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</si>
  <si>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</si>
  <si>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</si>
  <si>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</si>
  <si>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</si>
  <si>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</si>
  <si>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</si>
  <si>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</si>
  <si>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</si>
  <si>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</si>
  <si>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</si>
  <si>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</si>
  <si>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</si>
  <si>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</si>
  <si>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</si>
  <si>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</si>
  <si>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</si>
  <si>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</si>
  <si>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</si>
  <si>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</si>
  <si>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</si>
  <si>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</si>
  <si>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</si>
  <si>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</si>
  <si>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</si>
  <si>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</si>
  <si>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</si>
  <si>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</si>
  <si>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</si>
  <si>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</si>
  <si>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</si>
  <si>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</si>
  <si>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</si>
  <si>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</si>
  <si>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</si>
  <si>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</si>
  <si>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</si>
  <si>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</si>
  <si>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</si>
  <si>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</si>
  <si>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</si>
  <si>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</si>
  <si>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</si>
  <si>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</si>
  <si>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</si>
  <si>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</si>
  <si>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</si>
  <si>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</si>
  <si>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</si>
  <si>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</si>
  <si>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</si>
  <si>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</si>
  <si>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</si>
  <si>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</si>
  <si>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</si>
  <si>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</si>
  <si>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</si>
  <si>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</si>
  <si>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</si>
  <si>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</si>
  <si>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</si>
  <si>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</si>
  <si>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</si>
  <si>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</si>
  <si>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</si>
  <si>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</si>
  <si>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</si>
  <si>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</si>
  <si>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</si>
  <si>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</si>
  <si>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</si>
  <si>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</si>
  <si>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</si>
  <si>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</si>
  <si>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</si>
  <si>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</si>
  <si>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</si>
  <si>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</si>
  <si>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</si>
  <si>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</si>
  <si>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</si>
  <si>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</si>
  <si>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</si>
  <si>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</si>
  <si>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</si>
  <si>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</si>
  <si>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</si>
  <si>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</si>
  <si>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</si>
  <si>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</si>
  <si>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</si>
  <si>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</si>
  <si>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</si>
  <si>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</si>
  <si>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</si>
  <si>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</si>
  <si>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</si>
  <si>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</si>
  <si>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</si>
  <si>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</si>
  <si>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</si>
  <si>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</si>
  <si>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</si>
  <si>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</si>
  <si>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</si>
  <si>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</si>
  <si>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</si>
  <si>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</si>
  <si>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</si>
  <si>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</si>
  <si>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</si>
  <si>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</si>
  <si>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</si>
  <si>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</si>
  <si>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</si>
  <si>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</si>
  <si>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</si>
  <si>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</si>
  <si>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</si>
  <si>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</si>
  <si>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</si>
  <si>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</si>
  <si>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</si>
  <si>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</si>
  <si>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</si>
  <si>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</si>
  <si>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</si>
  <si>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</si>
  <si>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</si>
  <si>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</si>
  <si>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</si>
  <si>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</si>
  <si>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</si>
  <si>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</si>
  <si>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</si>
  <si>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</si>
  <si>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</si>
  <si>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</si>
  <si>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</si>
  <si>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</si>
  <si>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</si>
  <si>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</si>
  <si>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</si>
  <si>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</si>
  <si>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</si>
  <si>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</si>
  <si>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</si>
  <si>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</si>
  <si>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</si>
  <si>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</si>
  <si>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</si>
  <si>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</si>
  <si>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</si>
  <si>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</si>
  <si>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</si>
  <si>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</si>
  <si>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</si>
  <si>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</si>
  <si>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</si>
  <si>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</si>
  <si>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</si>
  <si>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</si>
  <si>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</si>
  <si>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</si>
  <si>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</si>
  <si>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</si>
  <si>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</si>
  <si>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</si>
  <si>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</si>
  <si>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</si>
  <si>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</si>
  <si>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</si>
  <si>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</si>
  <si>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</si>
  <si>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</si>
  <si>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</si>
  <si>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</si>
  <si>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</si>
  <si>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</si>
  <si>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</si>
  <si>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</si>
  <si>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</si>
  <si>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</si>
  <si>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</si>
  <si>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</si>
  <si>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</si>
  <si>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</si>
  <si>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</si>
  <si>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</si>
  <si>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</si>
  <si>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</si>
  <si>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</si>
  <si>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</si>
  <si>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</si>
  <si>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</si>
  <si>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</si>
  <si>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</si>
  <si>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</si>
  <si>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</si>
  <si>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</si>
  <si>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</si>
  <si>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</si>
  <si>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</si>
  <si>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</si>
  <si>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</si>
  <si>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</si>
  <si>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</si>
  <si>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</si>
  <si>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</si>
  <si>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</si>
  <si>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</si>
  <si>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</si>
  <si>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</si>
  <si>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</si>
  <si>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</si>
  <si>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</si>
  <si>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</si>
  <si>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</si>
  <si>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</si>
  <si>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</si>
  <si>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</si>
  <si>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</si>
  <si>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</si>
  <si>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</si>
  <si>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</si>
  <si>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</si>
  <si>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</si>
  <si>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</si>
  <si>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</si>
  <si>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</si>
  <si>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</si>
  <si>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</si>
  <si>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</si>
  <si>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</si>
  <si>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</si>
  <si>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</si>
  <si>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</si>
  <si>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</si>
  <si>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</si>
  <si>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</si>
  <si>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</si>
  <si>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</si>
  <si>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</si>
  <si>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</si>
  <si>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</si>
  <si>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</si>
  <si>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</si>
  <si>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</si>
  <si>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</si>
  <si>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</si>
  <si>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</si>
  <si>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</si>
  <si>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</si>
  <si>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</si>
  <si>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</si>
  <si>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</si>
  <si>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</si>
  <si>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</si>
  <si>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</si>
  <si>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</si>
  <si>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</si>
  <si>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</si>
  <si>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</si>
  <si>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</si>
  <si>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</si>
  <si>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</si>
  <si>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</si>
  <si>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</si>
  <si>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</si>
  <si>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</si>
  <si>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</si>
  <si>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</si>
  <si>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</si>
  <si>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</si>
  <si>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</si>
  <si>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</si>
  <si>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</si>
  <si>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</si>
  <si>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</si>
  <si>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</si>
  <si>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</si>
  <si>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</si>
  <si>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</si>
  <si>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</si>
  <si>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</si>
  <si>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</si>
  <si>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</si>
  <si>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</si>
  <si>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</si>
  <si>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</si>
  <si>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</si>
  <si>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</si>
  <si>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</si>
  <si>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</si>
  <si>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</si>
  <si>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</si>
  <si>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</si>
  <si>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</si>
  <si>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</si>
  <si>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</si>
  <si>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</si>
  <si>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</si>
  <si>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</si>
  <si>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</si>
  <si>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</si>
  <si>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</si>
  <si>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</si>
  <si>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</si>
  <si>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</si>
  <si>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</si>
  <si>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</si>
  <si>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</si>
  <si>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</si>
  <si>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</si>
  <si>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</si>
  <si>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</si>
  <si>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</si>
  <si>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</si>
  <si>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</si>
  <si>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</si>
  <si>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</si>
  <si>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</si>
  <si>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</si>
  <si>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</si>
  <si>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</si>
  <si>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</si>
  <si>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</si>
  <si>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</si>
  <si>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</si>
  <si>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</si>
  <si>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</si>
  <si>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</si>
  <si>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</si>
  <si>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</si>
  <si>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</si>
  <si>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</si>
  <si>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</si>
  <si>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</si>
  <si>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</si>
  <si>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</si>
  <si>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</si>
  <si>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</si>
  <si>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</si>
  <si>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</si>
  <si>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</si>
  <si>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</si>
  <si>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</si>
  <si>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</si>
  <si>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</si>
  <si>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</si>
  <si>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</si>
  <si>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</si>
  <si>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</si>
  <si>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</si>
  <si>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</si>
  <si>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</si>
  <si>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</si>
  <si>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</si>
  <si>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</si>
  <si>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</si>
  <si>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</si>
  <si>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</si>
  <si>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</si>
  <si>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</si>
  <si>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</si>
  <si>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</si>
  <si>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</si>
  <si>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</si>
  <si>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</si>
  <si>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</si>
  <si>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</si>
  <si>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</si>
  <si>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</si>
  <si>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</si>
  <si>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</si>
  <si>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</si>
  <si>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</si>
  <si>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</si>
  <si>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</si>
  <si>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</si>
  <si>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</si>
  <si>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</si>
  <si>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</si>
  <si>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</si>
  <si>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</si>
  <si>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</si>
  <si>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</si>
  <si>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</si>
  <si>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</si>
  <si>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</si>
  <si>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</si>
  <si>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</si>
  <si>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</si>
  <si>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</si>
  <si>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</si>
  <si>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</si>
  <si>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</si>
  <si>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</si>
  <si>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</si>
  <si>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</si>
  <si>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</si>
  <si>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</si>
  <si>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</si>
  <si>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</si>
  <si>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</si>
  <si>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</si>
  <si>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</si>
  <si>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</si>
  <si>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</si>
  <si>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</si>
  <si>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</si>
  <si>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</si>
  <si>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</si>
  <si>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</si>
  <si>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</si>
  <si>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</si>
  <si>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</si>
  <si>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</si>
  <si>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</si>
  <si>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</si>
  <si>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</si>
  <si>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</si>
  <si>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</si>
  <si>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</si>
  <si>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</si>
  <si>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</si>
  <si>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</si>
  <si>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</si>
  <si>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</si>
  <si>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</si>
  <si>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</si>
  <si>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</si>
  <si>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</si>
  <si>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</si>
  <si>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</si>
  <si>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</si>
  <si>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</si>
  <si>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</si>
  <si>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</si>
  <si>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</si>
  <si>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</si>
  <si>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</si>
  <si>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</si>
  <si>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</si>
  <si>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</si>
  <si>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</si>
  <si>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</si>
  <si>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</si>
  <si>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</si>
  <si>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</si>
  <si>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</si>
  <si>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</si>
  <si>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</si>
  <si>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</si>
  <si>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</si>
  <si>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</si>
  <si>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</si>
  <si>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</si>
  <si>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</si>
  <si>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</si>
  <si>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</si>
  <si>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</si>
  <si>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</si>
  <si>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</si>
  <si>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</si>
  <si>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</si>
  <si>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</si>
  <si>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</si>
  <si>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</si>
  <si>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</si>
  <si>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</si>
  <si>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</si>
  <si>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</si>
  <si>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</si>
  <si>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</si>
  <si>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</si>
  <si>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</si>
  <si>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</si>
  <si>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</si>
  <si>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</si>
  <si>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</si>
  <si>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</si>
  <si>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</si>
  <si>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</si>
  <si>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</si>
  <si>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</si>
  <si>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</si>
  <si>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</si>
  <si>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</si>
  <si>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</si>
  <si>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</si>
  <si>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</si>
  <si>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</si>
  <si>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</si>
  <si>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</si>
  <si>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</si>
  <si>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</si>
  <si>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</si>
  <si>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</si>
  <si>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</si>
  <si>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</si>
  <si>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</si>
  <si>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</si>
  <si>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</si>
  <si>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</si>
  <si>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</si>
  <si>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</si>
  <si>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</si>
  <si>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</si>
  <si>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</si>
  <si>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</si>
  <si>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</si>
  <si>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</si>
  <si>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</si>
  <si>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</si>
  <si>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</si>
  <si>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</si>
  <si>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</si>
  <si>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</si>
  <si>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</si>
  <si>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</si>
  <si>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</si>
  <si>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</si>
  <si>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</si>
  <si>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</si>
  <si>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</si>
  <si>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</si>
  <si>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</si>
  <si>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</si>
  <si>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</si>
  <si>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</si>
  <si>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</si>
  <si>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</si>
  <si>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</si>
  <si>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</si>
  <si>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</si>
  <si>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</si>
  <si>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</si>
  <si>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</si>
  <si>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</si>
  <si>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</si>
  <si>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</si>
  <si>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</si>
  <si>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</si>
  <si>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</si>
  <si>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</si>
  <si>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</si>
  <si>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</si>
  <si>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</si>
  <si>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</si>
  <si>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</si>
  <si>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</si>
  <si>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</si>
  <si>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</si>
  <si>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</si>
  <si>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</si>
  <si>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</si>
  <si>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</si>
  <si>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</si>
  <si>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</si>
  <si>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</si>
  <si>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</si>
  <si>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</si>
  <si>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</si>
  <si>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</si>
  <si>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</si>
  <si>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</si>
  <si>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</si>
  <si>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</si>
  <si>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</si>
  <si>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</si>
  <si>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</si>
  <si>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</si>
  <si>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</si>
  <si>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</si>
  <si>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</si>
  <si>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</si>
  <si>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</si>
  <si>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</si>
  <si>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</si>
  <si>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</si>
  <si>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</si>
  <si>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</si>
  <si>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</si>
  <si>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</si>
  <si>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</si>
  <si>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</si>
  <si>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</si>
  <si>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</si>
  <si>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</si>
  <si>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</si>
  <si>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</si>
  <si>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</si>
  <si>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</si>
  <si>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</si>
  <si>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</si>
  <si>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</si>
  <si>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</si>
  <si>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</si>
  <si>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</si>
  <si>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</si>
  <si>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</si>
  <si>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</si>
  <si>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</si>
  <si>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</si>
  <si>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</si>
  <si>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</si>
  <si>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</si>
  <si>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</si>
  <si>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</si>
  <si>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</si>
  <si>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</si>
  <si>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</si>
  <si>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</si>
  <si>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</si>
  <si>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</si>
  <si>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</si>
  <si>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</si>
  <si>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</si>
  <si>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</si>
  <si>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</si>
  <si>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</si>
  <si>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</si>
  <si>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</si>
  <si>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</si>
  <si>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</si>
  <si>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</si>
  <si>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</si>
  <si>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</si>
  <si>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</si>
  <si>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</si>
  <si>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</si>
  <si>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</si>
  <si>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</si>
  <si>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</si>
  <si>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</si>
  <si>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</si>
  <si>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</si>
  <si>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</si>
  <si>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</si>
  <si>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</si>
  <si>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</si>
  <si>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</si>
  <si>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</si>
  <si>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</si>
  <si>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</si>
  <si>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</si>
  <si>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</si>
  <si>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</si>
  <si>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</si>
  <si>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</si>
  <si>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</si>
  <si>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</si>
  <si>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</si>
  <si>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</si>
  <si>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</si>
  <si>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</si>
  <si>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</si>
  <si>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</si>
  <si>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</si>
  <si>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</si>
  <si>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</si>
  <si>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</si>
  <si>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</si>
  <si>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</si>
  <si>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</si>
  <si>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</si>
  <si>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</si>
  <si>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</si>
  <si>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</si>
  <si>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</si>
  <si>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</si>
  <si>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</si>
  <si>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</si>
  <si>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</si>
  <si>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</si>
  <si>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</si>
  <si>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</si>
  <si>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</si>
  <si>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</si>
  <si>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</si>
  <si>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</si>
  <si>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</si>
  <si>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</si>
  <si>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</si>
  <si>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</si>
  <si>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</si>
  <si>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</si>
  <si>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</si>
  <si>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</si>
  <si>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</si>
  <si>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</si>
  <si>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</si>
  <si>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</si>
  <si>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</si>
  <si>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</si>
  <si>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</si>
  <si>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</si>
  <si>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</si>
  <si>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</si>
  <si>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</si>
  <si>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</si>
  <si>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</si>
  <si>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</si>
  <si>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</si>
  <si>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</si>
  <si>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</si>
  <si>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</si>
  <si>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</si>
  <si>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</si>
  <si>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</si>
  <si>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</si>
  <si>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</si>
  <si>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</si>
  <si>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</si>
  <si>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</si>
  <si>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</si>
  <si>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</si>
  <si>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</si>
  <si>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</si>
  <si>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</si>
  <si>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</si>
  <si>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</si>
  <si>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</si>
  <si>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</si>
  <si>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</si>
  <si>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</si>
  <si>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</si>
  <si>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</si>
  <si>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</si>
  <si>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</si>
  <si>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</si>
  <si>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</si>
  <si>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</si>
  <si>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</si>
  <si>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</si>
  <si>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</si>
  <si>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</si>
  <si>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</si>
  <si>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</si>
  <si>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</si>
  <si>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</si>
  <si>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</si>
  <si>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</si>
  <si>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</si>
  <si>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</si>
  <si>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</si>
  <si>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</si>
  <si>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</si>
  <si>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</si>
  <si>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</si>
  <si>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</si>
  <si>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</si>
  <si>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</si>
  <si>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</si>
  <si>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</si>
  <si>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</si>
  <si>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</si>
  <si>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</si>
  <si>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</si>
  <si>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</si>
  <si>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</si>
  <si>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</si>
  <si>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</si>
  <si>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</si>
  <si>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</si>
  <si>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</si>
  <si>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</si>
  <si>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</si>
  <si>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</si>
  <si>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</si>
  <si>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</si>
  <si>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</si>
  <si>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</si>
  <si>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</si>
  <si>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</si>
  <si>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</si>
  <si>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</si>
  <si>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</si>
  <si>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</si>
  <si>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</si>
  <si>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</si>
  <si>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</si>
  <si>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</si>
  <si>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</si>
  <si>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</si>
  <si>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</si>
  <si>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</si>
  <si>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</si>
  <si>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</si>
  <si>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</si>
  <si>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</si>
  <si>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</si>
  <si>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</si>
  <si>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</si>
  <si>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</si>
  <si>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</si>
  <si>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</si>
  <si>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</si>
  <si>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</si>
  <si>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</si>
  <si>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</si>
  <si>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</si>
  <si>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</si>
  <si>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</si>
  <si>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</si>
  <si>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</si>
  <si>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</si>
  <si>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</si>
  <si>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</si>
  <si>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</si>
  <si>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</si>
  <si>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</si>
  <si>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</si>
  <si>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</si>
  <si>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</si>
  <si>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</si>
  <si>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</si>
  <si>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</si>
  <si>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</si>
  <si>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</si>
  <si>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</si>
  <si>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</si>
  <si>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</si>
  <si>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</si>
  <si>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</si>
  <si>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</si>
  <si>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</si>
  <si>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</si>
  <si>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</si>
  <si>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</si>
  <si>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</si>
  <si>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</si>
  <si>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</si>
  <si>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</si>
  <si>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</si>
  <si>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</si>
  <si>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</si>
  <si>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</si>
  <si>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</si>
  <si>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</si>
  <si>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</si>
  <si>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</si>
  <si>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</si>
  <si>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</si>
  <si>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</si>
  <si>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</si>
  <si>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</si>
  <si>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</si>
  <si>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</si>
  <si>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</si>
  <si>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</si>
  <si>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</si>
  <si>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</si>
  <si>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</si>
  <si>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</si>
  <si>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</si>
  <si>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</si>
  <si>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</si>
  <si>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</si>
  <si>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</si>
  <si>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</si>
  <si>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</si>
  <si>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</si>
  <si>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</si>
  <si>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</si>
  <si>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</si>
  <si>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</si>
  <si>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</si>
  <si>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</si>
  <si>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</si>
  <si>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</si>
  <si>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</si>
  <si>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</si>
  <si>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</si>
  <si>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</si>
  <si>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</si>
  <si>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</si>
  <si>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</si>
  <si>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</si>
  <si>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</si>
  <si>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</si>
  <si>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</si>
  <si>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</si>
  <si>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</si>
  <si>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</si>
  <si>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</si>
  <si>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</si>
  <si>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</si>
  <si>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</si>
  <si>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</si>
  <si>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</si>
  <si>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</si>
  <si>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</si>
  <si>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</si>
  <si>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</si>
  <si>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</si>
  <si>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</si>
  <si>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</si>
  <si>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</si>
  <si>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</si>
  <si>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</si>
  <si>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</si>
  <si>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</si>
  <si>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</si>
  <si>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</si>
  <si>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</si>
  <si>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</si>
  <si>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</si>
  <si>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</si>
  <si>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</si>
  <si>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</si>
  <si>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</si>
  <si>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</si>
  <si>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</si>
  <si>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</si>
  <si>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</si>
  <si>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</si>
  <si>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</si>
  <si>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</si>
  <si>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</si>
  <si>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</si>
  <si>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</si>
  <si>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</si>
  <si>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</si>
  <si>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</si>
  <si>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</si>
  <si>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</si>
  <si>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</si>
  <si>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</si>
  <si>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</si>
  <si>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</si>
  <si>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</si>
  <si>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</si>
  <si>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</si>
  <si>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</si>
  <si>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</si>
  <si>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</si>
  <si>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</si>
  <si>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</si>
  <si>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</si>
  <si>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</si>
  <si>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</si>
  <si>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</si>
  <si>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</si>
  <si>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</si>
  <si>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</si>
  <si>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</si>
  <si>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</si>
  <si>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</si>
  <si>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</si>
  <si>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</si>
  <si>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</si>
  <si>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</si>
  <si>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</si>
  <si>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</si>
  <si>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</si>
  <si>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</si>
  <si>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</si>
  <si>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</si>
  <si>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</si>
  <si>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</si>
  <si>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</si>
  <si>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</si>
  <si>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</si>
  <si>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</si>
  <si>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</si>
  <si>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</si>
  <si>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</si>
  <si>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</si>
  <si>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</si>
  <si>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</si>
  <si>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</si>
  <si>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</si>
  <si>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</si>
  <si>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</si>
  <si>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</si>
  <si>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</si>
  <si>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</si>
  <si>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</si>
  <si>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</si>
  <si>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</si>
  <si>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</si>
  <si>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</si>
  <si>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</si>
  <si>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</si>
  <si>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</si>
  <si>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</si>
  <si>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</si>
  <si>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</si>
  <si>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</si>
  <si>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</si>
  <si>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</si>
  <si>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</si>
  <si>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</si>
  <si>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</si>
  <si>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</si>
  <si>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</si>
  <si>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</si>
  <si>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</si>
  <si>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</si>
  <si>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</si>
  <si>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</si>
  <si>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</si>
  <si>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</si>
  <si>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</si>
  <si>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</si>
  <si>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</si>
  <si>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</si>
  <si>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</si>
  <si>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</si>
  <si>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</si>
  <si>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</si>
  <si>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</si>
  <si>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</si>
  <si>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</si>
  <si>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</si>
  <si>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</si>
  <si>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</si>
  <si>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</si>
  <si>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</si>
  <si>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</si>
  <si>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</si>
  <si>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</si>
  <si>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</si>
  <si>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</si>
  <si>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</si>
  <si>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</si>
  <si>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</si>
  <si>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</si>
  <si>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</si>
  <si>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</si>
  <si>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</si>
  <si>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</si>
  <si>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</si>
  <si>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</si>
  <si>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</si>
  <si>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</si>
  <si>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</si>
  <si>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</si>
  <si>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</si>
  <si>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</si>
  <si>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</si>
  <si>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</si>
  <si>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</si>
  <si>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</si>
  <si>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</si>
  <si>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</si>
  <si>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</si>
  <si>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</si>
  <si>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</si>
  <si>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</si>
  <si>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</si>
  <si>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</si>
  <si>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</si>
  <si>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</si>
  <si>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</si>
  <si>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</si>
  <si>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</si>
  <si>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</si>
  <si>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</si>
  <si>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</si>
  <si>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</si>
  <si>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</si>
  <si>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</si>
  <si>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</si>
  <si>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</si>
  <si>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</si>
  <si>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</si>
  <si>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</si>
  <si>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</si>
  <si>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</si>
  <si>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</si>
  <si>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</si>
  <si>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</si>
  <si>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</si>
  <si>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</si>
  <si>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</si>
  <si>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</si>
  <si>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</si>
  <si>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</si>
  <si>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</si>
  <si>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</si>
  <si>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</si>
  <si>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</si>
  <si>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</si>
  <si>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</si>
  <si>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</si>
  <si>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</si>
  <si>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</si>
  <si>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</si>
  <si>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</si>
  <si>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</si>
  <si>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</si>
  <si>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</si>
  <si>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</si>
  <si>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</si>
  <si>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</si>
  <si>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</si>
  <si>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</si>
  <si>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</si>
  <si>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</si>
  <si>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</si>
  <si>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</si>
  <si>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</si>
  <si>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</si>
  <si>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</si>
  <si>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</si>
  <si>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</si>
  <si>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</si>
  <si>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</si>
  <si>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</si>
  <si>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</si>
  <si>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</si>
  <si>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</si>
  <si>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</si>
  <si>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</si>
  <si>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</si>
  <si>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</si>
  <si>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</si>
  <si>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</si>
  <si>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</si>
  <si>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</si>
  <si>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</si>
  <si>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</si>
  <si>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</si>
  <si>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</si>
  <si>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</si>
  <si>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</si>
  <si>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</si>
  <si>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</si>
  <si>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</si>
  <si>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</si>
  <si>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</si>
  <si>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</si>
  <si>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</si>
  <si>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</si>
  <si>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</si>
  <si>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</si>
  <si>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</si>
  <si>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</si>
  <si>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</si>
  <si>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</si>
  <si>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</si>
  <si>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</si>
  <si>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</si>
  <si>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</si>
  <si>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</si>
  <si>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</si>
  <si>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</si>
  <si>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</si>
  <si>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</si>
  <si>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</si>
  <si>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</si>
  <si>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</si>
  <si>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</si>
  <si>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</si>
  <si>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</si>
  <si>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</si>
  <si>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</si>
  <si>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</si>
  <si>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</si>
  <si>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</si>
  <si>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</si>
  <si>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</si>
  <si>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</si>
  <si>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</si>
  <si>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</si>
  <si>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</si>
  <si>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</si>
  <si>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</si>
  <si>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</si>
  <si>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</si>
  <si>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</si>
  <si>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</si>
  <si>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</si>
  <si>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</si>
  <si>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</si>
  <si>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</si>
  <si>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</si>
  <si>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</si>
  <si>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</si>
  <si>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</si>
  <si>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</si>
  <si>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</si>
  <si>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</si>
  <si>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</si>
  <si>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</si>
  <si>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</si>
  <si>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</si>
  <si>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</si>
  <si>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</si>
  <si>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</si>
  <si>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</si>
  <si>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</si>
  <si>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</si>
  <si>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</si>
  <si>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</si>
  <si>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</si>
  <si>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</si>
  <si>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</si>
  <si>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</si>
  <si>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</si>
  <si>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</si>
  <si>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</si>
  <si>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</si>
  <si>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</si>
  <si>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</si>
  <si>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</si>
  <si>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</si>
  <si>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</si>
  <si>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</si>
  <si>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</si>
  <si>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</si>
  <si>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</si>
  <si>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</si>
  <si>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</si>
  <si>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</si>
  <si>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</si>
  <si>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</si>
  <si>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</si>
  <si>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</si>
  <si>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</si>
  <si>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</si>
  <si>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</si>
  <si>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</si>
  <si>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</si>
  <si>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</si>
  <si>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</si>
  <si>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</si>
  <si>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</si>
  <si>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</si>
  <si>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</si>
  <si>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</si>
  <si>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</si>
  <si>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</si>
  <si>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</si>
  <si>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</si>
  <si>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</si>
  <si>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</si>
  <si>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</si>
  <si>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</si>
  <si>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</si>
  <si>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</si>
  <si>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</si>
  <si>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</si>
  <si>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</si>
  <si>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</si>
  <si>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</si>
  <si>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</si>
  <si>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</si>
  <si>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</si>
  <si>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</si>
  <si>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</si>
  <si>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</si>
  <si>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</si>
  <si>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</si>
  <si>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</si>
  <si>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</si>
  <si>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</si>
  <si>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</si>
  <si>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</si>
  <si>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</si>
  <si>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</si>
  <si>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</si>
  <si>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</si>
  <si>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</si>
  <si>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</si>
  <si>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</si>
  <si>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</si>
  <si>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</si>
  <si>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</si>
  <si>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</si>
  <si>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</si>
  <si>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</si>
  <si>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</si>
  <si>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</si>
  <si>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</si>
  <si>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</si>
  <si>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</si>
  <si>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</si>
  <si>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</si>
  <si>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</si>
  <si>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</si>
  <si>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</si>
  <si>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</si>
  <si>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</si>
  <si>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</si>
  <si>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</si>
  <si>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</si>
  <si>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</si>
  <si>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</si>
  <si>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</si>
  <si>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</si>
  <si>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</si>
  <si>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</si>
  <si>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</si>
  <si>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</si>
  <si>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</si>
  <si>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</si>
  <si>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</si>
  <si>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</si>
  <si>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</si>
  <si>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</si>
  <si>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</si>
  <si>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</si>
  <si>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</si>
  <si>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</si>
  <si>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</si>
  <si>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</si>
  <si>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</si>
  <si>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</si>
  <si>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</si>
  <si>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</si>
  <si>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</si>
  <si>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</si>
  <si>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</si>
  <si>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</si>
  <si>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</si>
  <si>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</si>
  <si>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</si>
  <si>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</si>
  <si>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</si>
  <si>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</si>
  <si>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</si>
  <si>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</si>
  <si>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</si>
  <si>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</si>
  <si>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</si>
  <si>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</si>
  <si>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</si>
  <si>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</si>
  <si>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</si>
  <si>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</si>
  <si>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</si>
  <si>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</si>
  <si>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</si>
  <si>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</si>
  <si>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</si>
  <si>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</si>
  <si>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</si>
  <si>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</si>
  <si>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</si>
  <si>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</si>
  <si>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</si>
  <si>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</si>
  <si>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</si>
  <si>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</si>
  <si>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</si>
  <si>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</si>
  <si>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</si>
  <si>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</si>
  <si>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</si>
  <si>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</si>
  <si>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</si>
  <si>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</si>
  <si>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</si>
  <si>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</si>
  <si>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</si>
  <si>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</si>
  <si>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</si>
  <si>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</si>
  <si>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</si>
  <si>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</si>
  <si>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</si>
  <si>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</si>
  <si>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</si>
  <si>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</si>
  <si>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</si>
  <si>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</si>
  <si>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</si>
  <si>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</si>
  <si>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</si>
  <si>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</si>
  <si>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</si>
  <si>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</si>
  <si>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</si>
  <si>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</si>
  <si>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</si>
  <si>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</si>
  <si>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</si>
  <si>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</si>
  <si>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</si>
  <si>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</si>
  <si>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</si>
  <si>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</si>
  <si>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</si>
  <si>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</si>
  <si>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</si>
  <si>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</si>
  <si>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</si>
  <si>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</si>
  <si>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</si>
  <si>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</si>
  <si>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</si>
  <si>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</si>
  <si>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</si>
  <si>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</si>
  <si>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</si>
  <si>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</si>
  <si>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</si>
  <si>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</si>
  <si>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</si>
  <si>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</si>
  <si>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</si>
  <si>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</si>
  <si>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</si>
  <si>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</si>
  <si>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</si>
  <si>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</si>
  <si>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</si>
  <si>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</si>
  <si>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</si>
  <si>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</si>
  <si>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</si>
  <si>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</si>
  <si>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</si>
  <si>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</si>
  <si>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</si>
  <si>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</si>
  <si>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</si>
  <si>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</si>
  <si>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</si>
  <si>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</si>
  <si>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</si>
  <si>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</si>
  <si>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</si>
  <si>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</si>
  <si>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</si>
  <si>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</si>
  <si>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</si>
  <si>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</si>
  <si>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</si>
  <si>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</si>
  <si>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</si>
  <si>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</si>
  <si>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</si>
  <si>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</si>
  <si>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</si>
  <si>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</si>
  <si>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</si>
  <si>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</si>
  <si>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</si>
  <si>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</si>
  <si>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</si>
  <si>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</si>
  <si>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</si>
  <si>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</si>
  <si>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</si>
  <si>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</si>
  <si>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</si>
  <si>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</si>
  <si>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</si>
  <si>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</si>
  <si>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</si>
  <si>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</si>
  <si>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</si>
  <si>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</si>
  <si>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</si>
  <si>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</si>
  <si>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</si>
  <si>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</si>
  <si>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</si>
  <si>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</si>
  <si>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</si>
  <si>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</si>
  <si>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</si>
  <si>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</si>
  <si>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</si>
  <si>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</si>
  <si>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</si>
  <si>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</si>
  <si>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</si>
  <si>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</si>
  <si>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</si>
  <si>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</si>
  <si>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</si>
  <si>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</si>
  <si>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</si>
  <si>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</si>
  <si>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</si>
  <si>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</si>
  <si>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</si>
  <si>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</si>
  <si>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</si>
  <si>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</si>
  <si>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</si>
  <si>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</si>
  <si>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</si>
  <si>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</si>
  <si>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</si>
  <si>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</si>
  <si>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</si>
  <si>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</si>
  <si>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</si>
  <si>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</si>
  <si>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</si>
  <si>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</si>
  <si>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</si>
  <si>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</si>
  <si>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</si>
  <si>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</si>
  <si>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</si>
  <si>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</si>
  <si>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</si>
  <si>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</si>
  <si>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</si>
  <si>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</si>
  <si>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</si>
  <si>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</si>
  <si>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</si>
  <si>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</si>
  <si>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</si>
  <si>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</si>
  <si>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</si>
  <si>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</si>
  <si>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</si>
  <si>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</si>
  <si>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</si>
  <si>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</si>
  <si>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</si>
  <si>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</si>
  <si>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</si>
  <si>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</si>
  <si>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</si>
  <si>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</si>
  <si>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</si>
  <si>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</si>
  <si>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</si>
  <si>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</si>
  <si>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</si>
  <si>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</si>
  <si>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</si>
  <si>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</si>
  <si>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</si>
  <si>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</si>
  <si>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</si>
  <si>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</si>
  <si>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</si>
  <si>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</si>
  <si>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</si>
  <si>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</si>
  <si>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</si>
  <si>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</si>
  <si>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</si>
  <si>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</si>
  <si>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</si>
  <si>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</si>
  <si>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</si>
  <si>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</si>
  <si>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</si>
  <si>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</si>
  <si>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</si>
  <si>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</si>
  <si>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</si>
  <si>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</si>
  <si>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</si>
  <si>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</si>
  <si>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</si>
  <si>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</si>
  <si>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</si>
  <si>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</si>
  <si>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</si>
  <si>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</si>
  <si>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</si>
  <si>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</si>
  <si>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</si>
  <si>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</si>
  <si>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</si>
  <si>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</si>
  <si>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</si>
  <si>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</si>
  <si>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</si>
  <si>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</si>
  <si>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</si>
  <si>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</si>
  <si>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</si>
  <si>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</si>
  <si>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</si>
  <si>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</si>
  <si>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</si>
  <si>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</si>
  <si>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</si>
  <si>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</si>
  <si>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</si>
  <si>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</si>
  <si>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</si>
  <si>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</si>
  <si>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</si>
  <si>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</si>
  <si>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</si>
  <si>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</si>
  <si>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</si>
  <si>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</si>
  <si>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</si>
  <si>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</si>
  <si>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</si>
  <si>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</si>
  <si>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</si>
  <si>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</si>
  <si>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</si>
  <si>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</si>
  <si>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</si>
  <si>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</si>
  <si>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</si>
  <si>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</si>
  <si>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</si>
  <si>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</si>
  <si>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</si>
  <si>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</si>
  <si>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</si>
  <si>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</si>
  <si>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</si>
  <si>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</si>
  <si>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</si>
  <si>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</si>
  <si>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</si>
  <si>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</si>
  <si>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</si>
  <si>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</si>
  <si>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</si>
  <si>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</si>
  <si>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</si>
  <si>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</si>
  <si>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</si>
  <si>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</si>
  <si>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</si>
  <si>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</si>
  <si>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</si>
  <si>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</si>
  <si>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</si>
  <si>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</si>
  <si>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</si>
  <si>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</si>
  <si>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</si>
  <si>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</si>
  <si>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</si>
  <si>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</si>
  <si>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</si>
  <si>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</si>
  <si>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</si>
  <si>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</si>
  <si>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</si>
  <si>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</si>
  <si>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</si>
  <si>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</si>
  <si>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</si>
  <si>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</si>
  <si>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</si>
  <si>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</si>
  <si>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</si>
  <si>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</si>
  <si>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</si>
  <si>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</si>
  <si>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</si>
  <si>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</si>
  <si>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</si>
  <si>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</si>
  <si>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</si>
  <si>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</si>
  <si>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</si>
  <si>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</si>
  <si>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</si>
  <si>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</si>
  <si>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</si>
  <si>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</si>
  <si>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</si>
  <si>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</si>
  <si>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</si>
  <si>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</si>
  <si>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</si>
  <si>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</si>
  <si>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</si>
  <si>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</si>
  <si>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</si>
  <si>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</si>
  <si>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</si>
  <si>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</si>
  <si>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</si>
  <si>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</si>
  <si>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</si>
  <si>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</si>
  <si>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</si>
  <si>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</si>
  <si>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</si>
  <si>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</si>
  <si>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</si>
  <si>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</si>
  <si>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</si>
  <si>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</si>
  <si>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</si>
  <si>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</si>
  <si>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</si>
  <si>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</si>
  <si>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</si>
  <si>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</si>
  <si>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</si>
  <si>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</si>
  <si>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</si>
  <si>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</si>
  <si>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</si>
  <si>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</si>
  <si>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</si>
  <si>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</si>
  <si>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</si>
  <si>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</si>
  <si>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</si>
  <si>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</si>
  <si>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</si>
  <si>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</si>
  <si>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</si>
  <si>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</si>
  <si>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</si>
  <si>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</si>
  <si>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</si>
  <si>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</si>
  <si>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</si>
  <si>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</si>
  <si>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</si>
  <si>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</si>
  <si>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</si>
  <si>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</si>
  <si>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</si>
  <si>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</si>
  <si>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</si>
  <si>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</si>
  <si>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</si>
  <si>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</si>
  <si>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</si>
  <si>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</si>
  <si>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</si>
  <si>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</si>
  <si>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</si>
  <si>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</si>
  <si>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</si>
  <si>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</si>
  <si>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</si>
  <si>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</si>
  <si>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</si>
  <si>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</si>
  <si>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</si>
  <si>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</si>
  <si>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</si>
  <si>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</si>
  <si>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</si>
  <si>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</si>
  <si>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</si>
  <si>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</si>
  <si>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</si>
  <si>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</si>
  <si>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</si>
  <si>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</si>
  <si>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</si>
  <si>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</si>
  <si>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</si>
  <si>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</si>
  <si>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</si>
  <si>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</si>
  <si>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</si>
  <si>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</si>
  <si>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</si>
  <si>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</si>
  <si>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</si>
  <si>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</si>
  <si>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</si>
  <si>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</si>
  <si>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</si>
  <si>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</si>
  <si>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</si>
  <si>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</si>
  <si>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</si>
  <si>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</si>
  <si>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</si>
  <si>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</si>
  <si>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</si>
  <si>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</si>
  <si>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</si>
  <si>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</si>
  <si>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</si>
  <si>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</si>
  <si>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</si>
  <si>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</si>
  <si>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</si>
  <si>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</si>
  <si>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</si>
  <si>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</si>
  <si>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</si>
  <si>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</si>
  <si>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</si>
  <si>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</si>
  <si>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</si>
  <si>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</si>
  <si>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</si>
  <si>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</si>
  <si>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</si>
  <si>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</si>
  <si>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</si>
  <si>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</si>
  <si>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</si>
  <si>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</si>
  <si>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</si>
  <si>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</si>
  <si>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</si>
  <si>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</si>
  <si>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</si>
  <si>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</si>
  <si>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</si>
  <si>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</si>
  <si>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</si>
  <si>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</si>
  <si>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</si>
  <si>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</si>
  <si>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</si>
  <si>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</si>
  <si>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</si>
  <si>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</si>
  <si>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</si>
  <si>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</si>
  <si>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</si>
  <si>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</si>
  <si>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</si>
  <si>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</si>
  <si>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</si>
  <si>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</si>
  <si>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</si>
  <si>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</si>
  <si>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</si>
  <si>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</si>
  <si>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</si>
  <si>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</si>
  <si>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</si>
  <si>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</si>
  <si>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</si>
  <si>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</si>
  <si>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</si>
  <si>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</si>
  <si>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</si>
  <si>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</si>
  <si>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</si>
  <si>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</si>
  <si>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</si>
  <si>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</si>
  <si>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</si>
  <si>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</si>
  <si>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</si>
  <si>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</si>
  <si>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</si>
  <si>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</si>
  <si>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</si>
  <si>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</si>
  <si>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</si>
  <si>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</si>
  <si>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</si>
  <si>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</si>
  <si>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</si>
  <si>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</si>
  <si>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</si>
  <si>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</si>
  <si>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</si>
  <si>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</si>
  <si>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</si>
  <si>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</si>
  <si>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</si>
  <si>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</si>
  <si>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</si>
  <si>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</si>
  <si>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</si>
  <si>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</si>
  <si>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</si>
  <si>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</si>
  <si>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</si>
  <si>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</si>
  <si>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</si>
  <si>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</si>
  <si>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</si>
  <si>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</si>
  <si>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</si>
  <si>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</si>
  <si>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</si>
  <si>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</si>
  <si>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</si>
  <si>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</si>
  <si>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</si>
  <si>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</si>
  <si>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</si>
  <si>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</si>
  <si>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</si>
  <si>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</si>
  <si>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</si>
  <si>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</si>
  <si>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</si>
  <si>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</si>
  <si>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</si>
  <si>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</si>
  <si>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</si>
  <si>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</si>
  <si>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</si>
  <si>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</si>
  <si>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</si>
  <si>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</si>
  <si>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</si>
  <si>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</si>
  <si>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</si>
  <si>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</si>
  <si>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</si>
  <si>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</si>
  <si>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</si>
  <si>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</si>
  <si>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</si>
  <si>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</si>
  <si>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</si>
  <si>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</si>
  <si>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</si>
  <si>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</si>
  <si>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</si>
  <si>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</si>
  <si>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</si>
  <si>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</si>
  <si>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</si>
  <si>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</si>
  <si>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</si>
  <si>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</si>
  <si>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</si>
  <si>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</si>
  <si>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</si>
  <si>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</si>
  <si>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</si>
  <si>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</si>
  <si>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</si>
  <si>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</si>
  <si>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</si>
  <si>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</si>
  <si>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</si>
  <si>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</si>
  <si>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</si>
  <si>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</si>
  <si>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</si>
  <si>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</si>
  <si>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</si>
  <si>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</si>
  <si>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</si>
  <si>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</si>
  <si>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</si>
  <si>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</si>
  <si>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</si>
  <si>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</si>
  <si>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</si>
  <si>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</si>
  <si>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</si>
  <si>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</si>
  <si>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</si>
  <si>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</si>
  <si>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</si>
  <si>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</si>
  <si>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</si>
  <si>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</si>
  <si>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</si>
  <si>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</si>
  <si>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</si>
  <si>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</si>
  <si>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</si>
  <si>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</si>
  <si>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</si>
  <si>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</si>
  <si>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</si>
  <si>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</si>
  <si>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</si>
  <si>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</si>
  <si>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</si>
  <si>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</si>
  <si>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</si>
  <si>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</si>
  <si>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</si>
  <si>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</si>
  <si>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</si>
  <si>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</si>
  <si>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</si>
  <si>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</si>
  <si>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</si>
  <si>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</si>
  <si>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</si>
  <si>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</si>
  <si>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</si>
  <si>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</si>
  <si>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</si>
  <si>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</si>
  <si>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</si>
  <si>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</si>
  <si>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</si>
  <si>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</si>
  <si>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</si>
  <si>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</si>
  <si>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</si>
  <si>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</si>
  <si>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</si>
  <si>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</si>
  <si>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</si>
  <si>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</si>
  <si>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</si>
  <si>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</si>
  <si>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</si>
  <si>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</si>
  <si>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</si>
  <si>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</si>
  <si>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</si>
  <si>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</si>
  <si>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</si>
  <si>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</si>
  <si>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</si>
  <si>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</si>
  <si>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</si>
  <si>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</si>
  <si>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</si>
  <si>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</si>
  <si>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</si>
  <si>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</si>
  <si>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</si>
  <si>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</si>
  <si>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</si>
  <si>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</si>
  <si>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</si>
  <si>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</si>
  <si>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</si>
  <si>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</si>
  <si>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</si>
  <si>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</si>
  <si>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</si>
  <si>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</si>
  <si>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</si>
  <si>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</si>
  <si>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</si>
  <si>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</si>
  <si>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</si>
  <si>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</si>
  <si>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</si>
  <si>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</si>
  <si>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</si>
  <si>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</si>
  <si>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</si>
  <si>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</si>
  <si>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</si>
  <si>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</si>
  <si>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</si>
  <si>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</si>
  <si>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</si>
  <si>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</si>
  <si>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</si>
  <si>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</si>
  <si>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</si>
  <si>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</si>
  <si>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</si>
  <si>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</si>
  <si>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</si>
  <si>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</si>
  <si>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</si>
  <si>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</si>
  <si>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</si>
  <si>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</si>
  <si>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</si>
  <si>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</si>
  <si>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</si>
  <si>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</si>
  <si>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</si>
  <si>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</si>
  <si>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</si>
  <si>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</si>
  <si>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</si>
  <si>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</si>
  <si>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</si>
  <si>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</si>
  <si>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</si>
  <si>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</si>
  <si>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</si>
  <si>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</si>
  <si>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</si>
  <si>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</si>
  <si>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</si>
  <si>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</si>
  <si>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</si>
  <si>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</si>
  <si>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</si>
  <si>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</si>
  <si>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</si>
  <si>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</si>
  <si>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</si>
  <si>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</si>
  <si>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</si>
  <si>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</si>
  <si>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</si>
  <si>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</si>
  <si>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</si>
  <si>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</si>
  <si>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</si>
  <si>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</si>
  <si>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</si>
  <si>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</si>
  <si>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</si>
  <si>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</si>
  <si>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</si>
  <si>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</si>
  <si>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</si>
  <si>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</si>
  <si>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</si>
  <si>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</si>
  <si>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</si>
  <si>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</si>
  <si>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</si>
  <si>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</si>
  <si>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</si>
  <si>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</si>
  <si>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</si>
  <si>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</si>
  <si>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</si>
  <si>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</si>
  <si>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</si>
  <si>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</si>
  <si>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</si>
  <si>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</si>
  <si>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</si>
  <si>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</si>
  <si>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</si>
  <si>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</si>
  <si>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</si>
  <si>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</si>
  <si>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</si>
  <si>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</si>
  <si>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</si>
  <si>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</si>
  <si>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</si>
  <si>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</si>
  <si>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</si>
  <si>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</si>
  <si>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</si>
  <si>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</si>
  <si>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</si>
  <si>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</si>
  <si>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</si>
  <si>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</si>
  <si>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</si>
  <si>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</si>
  <si>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</si>
  <si>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</si>
  <si>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</si>
  <si>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</si>
  <si>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</si>
  <si>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</si>
  <si>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</si>
  <si>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</si>
  <si>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</si>
  <si>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</si>
  <si>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</si>
  <si>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</si>
  <si>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</si>
  <si>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</si>
  <si>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</si>
  <si>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</si>
  <si>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</si>
  <si>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</si>
  <si>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</si>
  <si>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</si>
  <si>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</si>
  <si>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</si>
  <si>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</si>
  <si>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</si>
  <si>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</si>
  <si>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</si>
  <si>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</si>
  <si>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</si>
  <si>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</si>
  <si>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</si>
  <si>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</si>
  <si>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</si>
  <si>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</si>
  <si>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</si>
  <si>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</si>
  <si>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</si>
  <si>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</si>
  <si>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</si>
  <si>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</si>
  <si>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</si>
  <si>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</si>
  <si>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</si>
  <si>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</si>
  <si>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</si>
  <si>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</si>
  <si>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</si>
  <si>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</si>
  <si>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</si>
  <si>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</si>
  <si>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</si>
  <si>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</si>
  <si>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</si>
  <si>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</si>
  <si>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</si>
  <si>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</si>
  <si>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</si>
  <si>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</si>
  <si>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</si>
  <si>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</si>
  <si>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</si>
  <si>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</si>
  <si>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</si>
  <si>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</si>
  <si>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</si>
  <si>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</si>
  <si>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</si>
  <si>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</si>
  <si>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</si>
  <si>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</si>
  <si>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</si>
  <si>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</si>
  <si>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</si>
  <si>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</si>
  <si>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</si>
  <si>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</si>
  <si>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</si>
  <si>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</si>
  <si>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</si>
  <si>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</si>
  <si>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</si>
  <si>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</si>
  <si>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</si>
  <si>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</si>
  <si>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</si>
  <si>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</si>
  <si>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</si>
  <si>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</si>
  <si>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</si>
  <si>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</si>
  <si>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</si>
  <si>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</si>
  <si>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</si>
  <si>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</si>
  <si>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</si>
  <si>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</si>
  <si>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</si>
  <si>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</si>
  <si>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</si>
  <si>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</si>
  <si>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</si>
  <si>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</si>
  <si>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</si>
  <si>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</si>
  <si>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</si>
  <si>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</si>
  <si>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</si>
  <si>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</si>
  <si>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</si>
  <si>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</si>
  <si>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</si>
  <si>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</si>
  <si>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</si>
  <si>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</si>
  <si>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</si>
  <si>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</si>
  <si>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</si>
  <si>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</si>
  <si>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</si>
  <si>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</si>
  <si>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</si>
  <si>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</si>
  <si>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</si>
  <si>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</si>
  <si>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</si>
  <si>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</si>
  <si>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</si>
  <si>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</si>
  <si>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</si>
  <si>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</si>
  <si>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</si>
  <si>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</si>
  <si>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</si>
  <si>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</si>
  <si>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</si>
  <si>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</si>
  <si>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</si>
  <si>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</si>
  <si>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</si>
  <si>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</si>
  <si>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</si>
  <si>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</si>
  <si>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</si>
  <si>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</si>
  <si>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</si>
  <si>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</si>
  <si>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</si>
  <si>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</si>
  <si>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</si>
  <si>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</si>
  <si>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</si>
  <si>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</si>
  <si>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</si>
  <si>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</si>
  <si>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</si>
  <si>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</si>
  <si>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</si>
  <si>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</si>
  <si>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</si>
  <si>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</si>
  <si>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</si>
  <si>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</si>
  <si>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</si>
  <si>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</si>
  <si>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</si>
  <si>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</si>
  <si>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</si>
  <si>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</si>
  <si>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</si>
  <si>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</si>
  <si>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</si>
  <si>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</si>
  <si>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</si>
  <si>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</si>
  <si>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</si>
  <si>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</si>
  <si>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</si>
  <si>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</si>
  <si>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</si>
  <si>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</si>
  <si>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</si>
  <si>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</si>
  <si>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</si>
  <si>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</si>
  <si>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</si>
  <si>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</si>
  <si>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</si>
  <si>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</si>
  <si>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</si>
  <si>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</si>
  <si>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</si>
  <si>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</si>
  <si>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</si>
  <si>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</si>
  <si>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</si>
  <si>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</si>
  <si>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</si>
  <si>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</si>
  <si>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</si>
  <si>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</si>
  <si>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</si>
  <si>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</si>
  <si>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</si>
  <si>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</si>
  <si>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</si>
  <si>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</si>
  <si>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</si>
  <si>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</si>
  <si>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</si>
  <si>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</si>
  <si>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</si>
  <si>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</si>
  <si>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</si>
  <si>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</si>
  <si>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</si>
  <si>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</si>
  <si>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</si>
  <si>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</si>
  <si>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</si>
  <si>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</si>
  <si>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</si>
  <si>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</si>
  <si>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</si>
  <si>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</si>
  <si>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</si>
  <si>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</si>
  <si>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</si>
  <si>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</si>
  <si>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</si>
  <si>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</si>
  <si>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</si>
  <si>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</si>
  <si>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</si>
  <si>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</si>
  <si>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</si>
  <si>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</si>
  <si>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</si>
  <si>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</si>
  <si>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</si>
  <si>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</si>
  <si>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</si>
  <si>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</si>
  <si>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</si>
  <si>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</si>
  <si>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</si>
  <si>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</si>
  <si>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</si>
  <si>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</si>
  <si>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</si>
  <si>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</si>
  <si>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</si>
  <si>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</si>
  <si>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</si>
  <si>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</si>
  <si>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</si>
  <si>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</si>
  <si>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</si>
  <si>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</si>
  <si>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</si>
  <si>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</si>
  <si>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</si>
  <si>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</si>
  <si>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</si>
  <si>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</si>
  <si>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</si>
  <si>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</si>
  <si>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</si>
  <si>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</si>
  <si>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</si>
  <si>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</si>
  <si>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</si>
  <si>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</si>
  <si>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</si>
  <si>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</si>
  <si>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</si>
  <si>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</si>
  <si>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</si>
  <si>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</si>
  <si>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</si>
  <si>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</si>
  <si>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</si>
  <si>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</si>
  <si>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</si>
  <si>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</si>
  <si>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</si>
  <si>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</si>
  <si>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</si>
  <si>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</si>
  <si>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</si>
  <si>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</si>
  <si>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</si>
  <si>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</si>
  <si>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</si>
  <si>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</si>
  <si>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</si>
  <si>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</si>
  <si>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</si>
  <si>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</si>
  <si>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</si>
  <si>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</si>
  <si>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</si>
  <si>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</si>
  <si>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</si>
  <si>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</si>
  <si>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</si>
  <si>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</si>
  <si>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</si>
  <si>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</si>
  <si>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</si>
  <si>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</si>
  <si>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</si>
  <si>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</si>
  <si>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</si>
  <si>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</si>
  <si>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</si>
  <si>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</si>
  <si>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</si>
  <si>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</si>
  <si>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</si>
  <si>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</si>
  <si>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</si>
  <si>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</si>
  <si>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</si>
  <si>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</si>
  <si>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</si>
  <si>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</si>
  <si>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</si>
  <si>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</si>
  <si>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</si>
  <si>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</si>
  <si>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</si>
  <si>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</si>
  <si>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</si>
  <si>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</si>
  <si>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</si>
  <si>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</si>
  <si>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</si>
  <si>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</si>
  <si>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</si>
  <si>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</si>
  <si>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</si>
  <si>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</si>
  <si>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</si>
  <si>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</si>
  <si>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</si>
  <si>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</si>
  <si>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</si>
  <si>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</si>
  <si>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</si>
  <si>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</si>
  <si>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</si>
  <si>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</si>
  <si>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</si>
  <si>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</si>
  <si>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</si>
  <si>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</si>
  <si>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</si>
  <si>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</si>
  <si>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</si>
  <si>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</si>
  <si>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</si>
  <si>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</si>
  <si>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</si>
  <si>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</si>
  <si>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</si>
  <si>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</si>
  <si>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</si>
  <si>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</si>
  <si>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</si>
  <si>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</si>
  <si>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</si>
  <si>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</si>
  <si>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</si>
  <si>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</si>
  <si>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</si>
  <si>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</si>
  <si>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</si>
  <si>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</si>
  <si>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</si>
  <si>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</si>
  <si>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</si>
  <si>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</si>
  <si>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</si>
  <si>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</si>
  <si>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</si>
  <si>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</si>
  <si>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</si>
  <si>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</si>
  <si>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</si>
  <si>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</si>
  <si>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</si>
  <si>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</si>
  <si>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</si>
  <si>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</si>
  <si>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</si>
  <si>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</si>
  <si>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</si>
  <si>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</si>
  <si>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</si>
  <si>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</si>
  <si>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</si>
  <si>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</si>
  <si>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</si>
  <si>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</si>
  <si>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</si>
  <si>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</si>
  <si>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</si>
  <si>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</si>
  <si>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</si>
  <si>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</si>
  <si>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</si>
  <si>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</si>
  <si>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</si>
  <si>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</si>
  <si>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</si>
  <si>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</si>
  <si>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</si>
  <si>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</si>
  <si>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</si>
  <si>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</si>
  <si>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</si>
  <si>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</si>
  <si>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</si>
  <si>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</si>
  <si>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</si>
  <si>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</si>
  <si>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</si>
  <si>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</si>
  <si>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</si>
  <si>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</si>
  <si>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</si>
  <si>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</si>
  <si>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</si>
  <si>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</si>
  <si>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</si>
  <si>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</si>
  <si>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</si>
  <si>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</si>
  <si>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</si>
  <si>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</si>
  <si>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</si>
  <si>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</si>
  <si>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</si>
  <si>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</si>
  <si>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</si>
  <si>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</si>
  <si>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</si>
  <si>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</si>
  <si>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</si>
  <si>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</si>
  <si>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</si>
  <si>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</si>
  <si>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</si>
  <si>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</si>
  <si>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</si>
  <si>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</si>
  <si>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</si>
  <si>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</si>
  <si>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</si>
  <si>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</si>
  <si>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</si>
  <si>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</si>
  <si>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</si>
  <si>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</si>
  <si>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</si>
  <si>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</si>
  <si>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</si>
  <si>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</si>
  <si>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</si>
  <si>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</si>
  <si>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</si>
  <si>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</si>
  <si>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</si>
  <si>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</si>
  <si>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</si>
  <si>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</si>
  <si>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</si>
  <si>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</si>
  <si>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</si>
  <si>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</si>
  <si>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</si>
  <si>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</si>
  <si>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</si>
  <si>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</si>
  <si>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</si>
  <si>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</si>
  <si>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</si>
  <si>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</si>
  <si>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</si>
  <si>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</si>
  <si>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</si>
  <si>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</si>
  <si>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</si>
  <si>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</si>
  <si>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</si>
  <si>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</si>
  <si>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</si>
  <si>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</si>
  <si>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</si>
  <si>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</si>
  <si>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</si>
  <si>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</si>
  <si>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</si>
  <si>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</si>
  <si>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</si>
  <si>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</si>
  <si>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</si>
  <si>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</si>
  <si>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</si>
  <si>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</si>
  <si>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</si>
  <si>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</si>
  <si>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</si>
  <si>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</si>
  <si>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</si>
  <si>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</si>
  <si>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</si>
  <si>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</si>
  <si>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</si>
  <si>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</si>
  <si>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</si>
  <si>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</si>
  <si>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</si>
  <si>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</si>
  <si>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</si>
  <si>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</si>
  <si>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</si>
  <si>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</si>
  <si>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</si>
  <si>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</si>
  <si>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</si>
  <si>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</si>
  <si>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</si>
  <si>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</si>
  <si>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</si>
  <si>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</si>
  <si>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</si>
  <si>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</si>
  <si>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</si>
  <si>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</si>
  <si>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</si>
  <si>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</si>
  <si>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</si>
  <si>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</si>
  <si>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</si>
  <si>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</si>
  <si>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</si>
  <si>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</si>
  <si>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</si>
  <si>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</si>
  <si>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</si>
  <si>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</si>
  <si>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</si>
  <si>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</si>
  <si>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</si>
  <si>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</si>
  <si>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</si>
  <si>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</si>
  <si>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</si>
  <si>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</si>
  <si>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</si>
  <si>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</si>
  <si>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</si>
  <si>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</si>
  <si>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</si>
  <si>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</si>
  <si>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</si>
  <si>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</si>
  <si>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</si>
  <si>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</si>
  <si>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</si>
  <si>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</si>
  <si>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</si>
  <si>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</si>
  <si>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</si>
  <si>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</si>
  <si>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</si>
  <si>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</si>
  <si>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</si>
  <si>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</si>
  <si>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</si>
  <si>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</si>
  <si>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</si>
  <si>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</si>
  <si>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</si>
  <si>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</si>
  <si>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</si>
  <si>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</si>
  <si>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</si>
  <si>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</si>
  <si>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</si>
  <si>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</si>
  <si>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</si>
  <si>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</si>
  <si>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</si>
  <si>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</si>
  <si>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</si>
  <si>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</si>
  <si>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</si>
  <si>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</si>
  <si>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</si>
  <si>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</si>
  <si>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</si>
  <si>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</si>
  <si>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</si>
  <si>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</si>
  <si>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</si>
  <si>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</si>
  <si>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</si>
  <si>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</si>
  <si>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</si>
  <si>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</si>
  <si>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</si>
  <si>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</si>
  <si>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</si>
  <si>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</si>
  <si>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</si>
  <si>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</si>
  <si>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</si>
  <si>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</si>
  <si>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</si>
  <si>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</si>
  <si>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</si>
  <si>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</si>
  <si>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</si>
  <si>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</si>
  <si>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</si>
  <si>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</si>
  <si>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</si>
  <si>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</si>
  <si>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</si>
  <si>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</si>
  <si>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</si>
  <si>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</si>
  <si>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</si>
  <si>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</si>
  <si>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</si>
  <si>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</si>
  <si>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</si>
  <si>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</si>
  <si>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</si>
  <si>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</si>
  <si>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</si>
  <si>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</si>
  <si>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</si>
  <si>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</si>
  <si>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</si>
  <si>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</si>
  <si>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</si>
  <si>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</si>
  <si>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</si>
  <si>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</si>
  <si>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</si>
  <si>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</si>
  <si>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</si>
  <si>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</si>
  <si>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</si>
  <si>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</si>
  <si>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</si>
  <si>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</si>
  <si>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</si>
  <si>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</si>
  <si>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</si>
  <si>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</si>
  <si>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</si>
  <si>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</si>
  <si>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</si>
  <si>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</si>
  <si>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</si>
  <si>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</si>
  <si>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</si>
  <si>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</si>
  <si>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</si>
  <si>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</si>
  <si>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</si>
  <si>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</si>
  <si>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</si>
  <si>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</si>
  <si>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</si>
  <si>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</si>
  <si>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</si>
  <si>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</si>
  <si>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</si>
  <si>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</si>
  <si>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</si>
  <si>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</si>
  <si>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</si>
  <si>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</si>
  <si>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</si>
  <si>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</si>
  <si>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</si>
  <si>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</si>
  <si>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</si>
  <si>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</si>
  <si>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</si>
  <si>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</si>
  <si>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</si>
  <si>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</si>
  <si>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</si>
  <si>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</si>
  <si>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</si>
  <si>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</si>
  <si>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</si>
  <si>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</si>
  <si>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</si>
  <si>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</si>
  <si>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</si>
  <si>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</si>
  <si>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</si>
  <si>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</si>
  <si>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</si>
  <si>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</si>
  <si>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</si>
  <si>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</si>
  <si>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</si>
  <si>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</si>
  <si>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</si>
  <si>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</si>
  <si>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</si>
  <si>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</si>
  <si>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</si>
  <si>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</si>
  <si>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</si>
  <si>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</si>
  <si>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</si>
  <si>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</si>
  <si>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</si>
  <si>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</si>
  <si>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</si>
  <si>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</si>
  <si>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</si>
  <si>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</si>
  <si>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</si>
  <si>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</si>
  <si>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</si>
  <si>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</si>
  <si>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</si>
  <si>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</si>
  <si>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</si>
  <si>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</si>
  <si>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</si>
  <si>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</si>
  <si>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</si>
  <si>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</si>
  <si>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</si>
  <si>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</si>
  <si>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</si>
  <si>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</si>
  <si>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</si>
  <si>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</si>
  <si>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</si>
  <si>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</si>
  <si>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</si>
  <si>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</si>
  <si>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</si>
  <si>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</si>
  <si>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</si>
  <si>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</si>
  <si>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</si>
  <si>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</si>
  <si>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</si>
  <si>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</si>
  <si>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</si>
  <si>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</si>
  <si>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</si>
  <si>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</si>
  <si>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</si>
  <si>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</si>
  <si>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</si>
  <si>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</si>
  <si>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</si>
  <si>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</si>
  <si>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</si>
  <si>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</si>
  <si>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</si>
  <si>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</si>
  <si>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</si>
  <si>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</si>
  <si>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</si>
  <si>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</si>
  <si>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</si>
  <si>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</si>
  <si>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</si>
  <si>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</si>
  <si>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</si>
  <si>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</si>
  <si>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</si>
  <si>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</si>
  <si>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</si>
  <si>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</si>
  <si>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</si>
  <si>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</si>
  <si>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</si>
  <si>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</si>
  <si>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</si>
  <si>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</si>
  <si>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</si>
  <si>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</si>
  <si>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</si>
  <si>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</si>
  <si>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</si>
  <si>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</si>
  <si>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</si>
  <si>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</si>
  <si>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</si>
  <si>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</si>
  <si>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</si>
  <si>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</si>
  <si>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</si>
  <si>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</si>
  <si>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</si>
  <si>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</si>
  <si>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</si>
  <si>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</si>
  <si>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</si>
  <si>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</si>
  <si>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</si>
  <si>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</si>
  <si>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</si>
  <si>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</si>
  <si>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</si>
  <si>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</si>
  <si>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</si>
  <si>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</si>
  <si>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</si>
  <si>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</si>
  <si>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</si>
  <si>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</si>
  <si>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</si>
  <si>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</si>
  <si>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</si>
  <si>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</si>
  <si>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</si>
  <si>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</si>
  <si>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</si>
  <si>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</si>
  <si>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</si>
  <si>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</si>
  <si>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</si>
  <si>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</si>
  <si>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</si>
  <si>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</si>
  <si>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</si>
  <si>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</si>
  <si>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</si>
  <si>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</si>
  <si>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</si>
  <si>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</si>
  <si>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</si>
  <si>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</si>
  <si>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</si>
  <si>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</si>
  <si>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</si>
  <si>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</si>
  <si>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</si>
  <si>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</si>
  <si>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</si>
  <si>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</si>
  <si>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</si>
  <si>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</si>
  <si>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</si>
  <si>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</si>
  <si>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</si>
  <si>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</si>
  <si>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</si>
  <si>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</si>
  <si>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</si>
  <si>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</si>
  <si>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</si>
  <si>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</si>
  <si>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</si>
  <si>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</si>
  <si>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</si>
  <si>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</si>
  <si>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</si>
  <si>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</si>
  <si>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</si>
  <si>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</si>
  <si>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</si>
  <si>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</si>
  <si>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</si>
  <si>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</si>
  <si>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</si>
  <si>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</si>
  <si>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</si>
  <si>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</si>
  <si>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</si>
  <si>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</si>
  <si>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</si>
  <si>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</si>
  <si>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</si>
  <si>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</si>
  <si>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</si>
  <si>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</si>
  <si>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</si>
  <si>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</si>
  <si>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</si>
  <si>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</si>
  <si>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</si>
  <si>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</si>
  <si>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</si>
  <si>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</si>
  <si>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</si>
  <si>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</si>
  <si>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</si>
  <si>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</si>
  <si>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</si>
  <si>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</si>
  <si>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</si>
  <si>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</si>
  <si>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</si>
  <si>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</si>
  <si>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</si>
  <si>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</si>
  <si>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</si>
  <si>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</si>
  <si>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</si>
  <si>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</si>
  <si>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</si>
  <si>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</si>
  <si>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</si>
  <si>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</si>
  <si>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</si>
  <si>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</si>
  <si>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</si>
  <si>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</si>
  <si>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</si>
  <si>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</si>
  <si>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</si>
  <si>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</si>
  <si>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</si>
  <si>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</si>
  <si>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</si>
  <si>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</si>
  <si>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</si>
  <si>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</si>
  <si>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</si>
  <si>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</si>
  <si>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</si>
  <si>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</si>
  <si>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</si>
  <si>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</si>
  <si>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</si>
  <si>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</si>
  <si>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</si>
  <si>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</si>
  <si>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</si>
  <si>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</si>
  <si>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</si>
  <si>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</si>
  <si>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</si>
  <si>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</si>
  <si>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</si>
  <si>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</si>
  <si>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</si>
  <si>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</si>
  <si>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</si>
  <si>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</si>
  <si>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</si>
  <si>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</si>
  <si>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</si>
  <si>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</si>
  <si>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</si>
  <si>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</si>
  <si>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</si>
  <si>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</si>
  <si>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</si>
  <si>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</si>
  <si>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</si>
  <si>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</si>
  <si>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</si>
  <si>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</si>
  <si>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</si>
  <si>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</si>
  <si>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</si>
  <si>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</si>
  <si>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</si>
  <si>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</si>
  <si>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</si>
  <si>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</si>
  <si>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</si>
  <si>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</si>
  <si>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</si>
  <si>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</si>
  <si>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</si>
  <si>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</si>
  <si>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</si>
  <si>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</si>
  <si>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</si>
  <si>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</si>
  <si>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</si>
  <si>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</si>
  <si>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</si>
  <si>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</si>
  <si>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</si>
  <si>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</si>
  <si>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</si>
  <si>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</si>
  <si>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</si>
  <si>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</si>
  <si>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</si>
  <si>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</si>
  <si>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</si>
  <si>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</si>
  <si>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</si>
  <si>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</si>
  <si>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</si>
  <si>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</si>
  <si>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</si>
  <si>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</si>
  <si>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</si>
  <si>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</si>
  <si>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</si>
  <si>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</si>
  <si>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</si>
  <si>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</si>
  <si>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</si>
  <si>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</si>
  <si>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</si>
  <si>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</si>
  <si>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</si>
  <si>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</si>
  <si>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</si>
  <si>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</si>
  <si>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</si>
  <si>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</si>
  <si>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</si>
  <si>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</si>
  <si>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</si>
  <si>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</si>
  <si>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</si>
  <si>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</si>
  <si>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</si>
  <si>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</si>
  <si>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</si>
  <si>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</si>
  <si>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</si>
  <si>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</si>
  <si>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</si>
  <si>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</si>
  <si>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</si>
  <si>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</si>
  <si>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</si>
  <si>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</si>
  <si>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</si>
  <si>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</si>
  <si>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</si>
  <si>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</si>
  <si>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</si>
  <si>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</si>
  <si>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</si>
  <si>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</si>
  <si>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</si>
  <si>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</si>
  <si>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</si>
  <si>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</si>
  <si>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</si>
  <si>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</si>
  <si>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</si>
  <si>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</si>
  <si>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</si>
  <si>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</si>
  <si>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</si>
  <si>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</si>
  <si>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</si>
  <si>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</si>
  <si>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</si>
  <si>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</si>
  <si>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</si>
  <si>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</si>
  <si>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</si>
  <si>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</si>
  <si>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</si>
  <si>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</si>
  <si>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</si>
  <si>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</si>
  <si>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</si>
  <si>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</si>
  <si>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</si>
  <si>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</si>
  <si>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</si>
  <si>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</si>
  <si>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</si>
  <si>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</si>
  <si>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</si>
  <si>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</si>
  <si>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</si>
  <si>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</si>
  <si>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</si>
  <si>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</si>
  <si>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</si>
  <si>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</si>
  <si>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</si>
  <si>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</si>
  <si>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</si>
  <si>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</si>
  <si>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</si>
  <si>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</si>
  <si>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</si>
  <si>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</si>
  <si>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</si>
  <si>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</si>
  <si>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</si>
  <si>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</si>
  <si>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</si>
  <si>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</si>
  <si>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</si>
  <si>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</si>
  <si>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</si>
  <si>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</si>
  <si>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</si>
  <si>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</si>
  <si>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</si>
  <si>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</si>
  <si>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</si>
  <si>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</si>
  <si>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</si>
  <si>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</si>
  <si>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</si>
  <si>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</si>
  <si>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</si>
  <si>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</si>
  <si>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</si>
  <si>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</si>
  <si>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</si>
  <si>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</si>
  <si>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</si>
  <si>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</si>
  <si>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</si>
  <si>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</si>
  <si>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</si>
  <si>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</si>
  <si>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</si>
  <si>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</si>
  <si>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</si>
  <si>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</si>
  <si>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</si>
  <si>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</si>
  <si>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</si>
  <si>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</si>
  <si>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</si>
  <si>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</si>
  <si>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</si>
  <si>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</si>
  <si>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</si>
  <si>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</si>
  <si>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</si>
  <si>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</si>
  <si>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</si>
  <si>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</si>
  <si>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</si>
  <si>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</si>
  <si>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</si>
  <si>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</si>
  <si>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</si>
  <si>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</si>
  <si>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</si>
  <si>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</si>
  <si>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</si>
  <si>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</si>
  <si>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</si>
  <si>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</si>
  <si>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</si>
  <si>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</si>
  <si>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</si>
  <si>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</si>
  <si>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</si>
  <si>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</si>
  <si>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</si>
  <si>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</si>
  <si>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</si>
  <si>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</si>
  <si>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</si>
  <si>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</si>
  <si>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</si>
  <si>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</si>
  <si>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</si>
  <si>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</si>
  <si>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</si>
  <si>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</si>
  <si>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</si>
  <si>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</si>
  <si>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</si>
  <si>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</si>
  <si>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</si>
  <si>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</si>
  <si>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</si>
  <si>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</si>
  <si>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</si>
  <si>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</si>
  <si>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</si>
  <si>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</si>
  <si>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</si>
  <si>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</si>
  <si>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</si>
  <si>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</si>
  <si>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</si>
  <si>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</si>
  <si>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</si>
  <si>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</si>
  <si>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</si>
  <si>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</si>
  <si>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</si>
  <si>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</si>
  <si>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</si>
  <si>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</si>
  <si>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</si>
  <si>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</si>
  <si>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</si>
  <si>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</si>
  <si>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</si>
  <si>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</si>
  <si>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</si>
  <si>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</si>
  <si>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</si>
  <si>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</si>
  <si>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</si>
  <si>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</si>
  <si>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</si>
  <si>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</si>
  <si>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</si>
  <si>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</si>
  <si>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</si>
  <si>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</si>
  <si>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</si>
  <si>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</si>
  <si>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</si>
  <si>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</si>
  <si>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</si>
  <si>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</si>
  <si>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</si>
  <si>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</si>
  <si>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</si>
  <si>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</si>
  <si>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</si>
  <si>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</si>
  <si>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</si>
  <si>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</si>
  <si>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</si>
  <si>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</si>
  <si>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</si>
  <si>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</si>
  <si>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</si>
  <si>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</si>
  <si>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</si>
  <si>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</si>
  <si>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</si>
  <si>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</si>
  <si>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</si>
  <si>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</si>
  <si>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</si>
  <si>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</si>
  <si>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</si>
  <si>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</si>
  <si>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</si>
  <si>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</si>
  <si>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</si>
  <si>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</si>
  <si>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</si>
  <si>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</si>
  <si>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</si>
  <si>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</si>
  <si>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</si>
  <si>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</si>
  <si>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</si>
  <si>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</si>
  <si>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</si>
  <si>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</si>
  <si>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</si>
  <si>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</si>
  <si>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</si>
  <si>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</si>
  <si>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</si>
  <si>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</si>
  <si>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</si>
  <si>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</si>
  <si>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</si>
  <si>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</si>
  <si>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</si>
  <si>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</si>
  <si>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</si>
  <si>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</si>
  <si>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</si>
  <si>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</si>
  <si>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</si>
  <si>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</si>
  <si>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</si>
  <si>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</si>
  <si>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</si>
  <si>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</si>
  <si>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</si>
  <si>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</si>
  <si>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</si>
  <si>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</si>
  <si>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</si>
  <si>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</si>
  <si>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</si>
  <si>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</si>
  <si>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</si>
  <si>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</si>
  <si>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</si>
  <si>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</si>
  <si>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</si>
  <si>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</si>
  <si>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</si>
  <si>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</si>
  <si>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</si>
  <si>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</si>
  <si>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</si>
  <si>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</si>
  <si>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</si>
  <si>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</si>
  <si>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</si>
  <si>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</si>
  <si>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</si>
  <si>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</si>
  <si>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</si>
  <si>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</si>
  <si>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</si>
  <si>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</si>
  <si>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</si>
  <si>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</si>
  <si>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</si>
  <si>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</si>
  <si>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</si>
  <si>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</si>
  <si>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</si>
  <si>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</si>
  <si>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</si>
  <si>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</si>
  <si>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</si>
  <si>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</si>
  <si>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</si>
  <si>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</si>
  <si>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</si>
  <si>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</si>
  <si>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</si>
  <si>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</si>
  <si>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</si>
  <si>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</si>
  <si>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</si>
  <si>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</si>
  <si>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</si>
  <si>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</si>
  <si>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</si>
  <si>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</si>
  <si>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</si>
  <si>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</si>
  <si>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</si>
  <si>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</si>
  <si>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</si>
  <si>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</si>
  <si>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</si>
  <si>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</si>
  <si>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</si>
  <si>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</si>
  <si>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</si>
  <si>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</si>
  <si>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</si>
  <si>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</si>
  <si>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</si>
  <si>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</si>
  <si>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</si>
  <si>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</si>
  <si>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</si>
  <si>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</si>
  <si>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</si>
  <si>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</si>
  <si>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</si>
  <si>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</si>
  <si>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</si>
  <si>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</si>
  <si>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</si>
  <si>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</si>
  <si>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</si>
  <si>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</si>
  <si>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</si>
  <si>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</si>
  <si>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</si>
  <si>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</si>
  <si>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</si>
  <si>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</si>
  <si>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</si>
  <si>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</si>
  <si>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</si>
  <si>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</si>
  <si>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</si>
  <si>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</si>
  <si>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</si>
  <si>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</si>
  <si>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</si>
  <si>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</si>
  <si>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</si>
  <si>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</si>
  <si>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</si>
  <si>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</si>
  <si>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</si>
  <si>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</si>
  <si>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</si>
  <si>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</si>
  <si>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</si>
  <si>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</si>
  <si>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</si>
  <si>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</si>
  <si>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</si>
  <si>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</si>
  <si>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</si>
  <si>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</si>
  <si>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</si>
  <si>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</si>
  <si>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</si>
  <si>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</si>
  <si>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</si>
  <si>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</si>
  <si>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</si>
  <si>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</si>
  <si>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</si>
  <si>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</si>
  <si>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</si>
  <si>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</si>
  <si>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</si>
  <si>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</si>
  <si>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</si>
  <si>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</si>
  <si>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</si>
  <si>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</si>
  <si>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</si>
  <si>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</si>
  <si>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</si>
  <si>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</si>
  <si>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</si>
  <si>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</si>
  <si>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</si>
  <si>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</si>
  <si>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</si>
  <si>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</si>
  <si>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</si>
  <si>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</si>
  <si>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</si>
  <si>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</si>
  <si>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</si>
  <si>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</si>
  <si>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</si>
  <si>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</si>
  <si>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</si>
  <si>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</si>
  <si>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</si>
  <si>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</si>
  <si>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</si>
  <si>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</si>
  <si>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</si>
  <si>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</si>
  <si>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</si>
  <si>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</si>
  <si>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</si>
  <si>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</si>
  <si>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</si>
  <si>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</si>
  <si>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</si>
  <si>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</si>
  <si>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</si>
  <si>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</si>
  <si>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</si>
  <si>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</si>
  <si>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</si>
  <si>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</si>
  <si>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</si>
  <si>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</si>
  <si>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</si>
  <si>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</si>
  <si>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</si>
  <si>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</si>
  <si>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</si>
  <si>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</si>
  <si>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</si>
  <si>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</si>
  <si>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</si>
  <si>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</si>
  <si>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</si>
  <si>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</si>
  <si>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</si>
  <si>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</si>
  <si>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</si>
  <si>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</si>
  <si>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</si>
  <si>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</si>
  <si>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</si>
  <si>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</si>
  <si>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</si>
  <si>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</si>
  <si>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</si>
  <si>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</si>
  <si>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</si>
  <si>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</si>
  <si>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</si>
  <si>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</si>
  <si>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</si>
  <si>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</si>
  <si>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</si>
  <si>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</si>
  <si>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</si>
  <si>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</si>
  <si>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</si>
  <si>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</si>
  <si>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</si>
  <si>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</si>
  <si>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</si>
  <si>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</si>
  <si>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</si>
  <si>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</si>
  <si>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</si>
  <si>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</si>
  <si>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</si>
  <si>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</si>
  <si>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</si>
  <si>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</si>
  <si>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</si>
  <si>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</si>
  <si>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</si>
  <si>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</si>
  <si>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</si>
  <si>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</si>
  <si>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</si>
  <si>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</si>
  <si>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</si>
  <si>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</si>
  <si>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</si>
  <si>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</si>
  <si>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</si>
  <si>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</si>
  <si>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</si>
  <si>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</si>
  <si>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</si>
  <si>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</si>
  <si>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</si>
  <si>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</si>
  <si>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</si>
  <si>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</si>
  <si>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</si>
  <si>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</si>
  <si>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</si>
  <si>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</si>
  <si>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</si>
  <si>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</si>
  <si>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</si>
  <si>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</si>
  <si>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</si>
  <si>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</si>
  <si>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</si>
  <si>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</si>
  <si>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</si>
  <si>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</si>
  <si>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</si>
  <si>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</si>
  <si>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</si>
  <si>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</si>
  <si>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</si>
  <si>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</si>
  <si>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</si>
  <si>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</si>
  <si>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</si>
  <si>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</si>
  <si>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</si>
  <si>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</si>
  <si>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</si>
  <si>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</si>
  <si>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</si>
  <si>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</si>
  <si>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</si>
  <si>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</si>
  <si>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</si>
  <si>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</si>
  <si>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</si>
  <si>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</si>
  <si>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</si>
  <si>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</si>
  <si>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</si>
  <si>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</si>
  <si>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</si>
  <si>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</si>
  <si>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</si>
  <si>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</si>
  <si>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</si>
  <si>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</si>
  <si>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</si>
  <si>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</si>
  <si>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</si>
  <si>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</si>
  <si>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</si>
  <si>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</si>
  <si>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</si>
  <si>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</si>
  <si>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</si>
  <si>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</si>
  <si>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</si>
  <si>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</si>
  <si>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</si>
  <si>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</si>
  <si>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</si>
  <si>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</si>
  <si>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</si>
  <si>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</si>
  <si>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</si>
  <si>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</si>
  <si>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</si>
  <si>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</si>
  <si>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</si>
  <si>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</si>
  <si>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</si>
  <si>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</si>
  <si>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</si>
  <si>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</si>
  <si>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</si>
  <si>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</si>
  <si>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</si>
  <si>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</si>
  <si>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</si>
  <si>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</si>
  <si>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</si>
  <si>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</si>
  <si>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</si>
  <si>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</si>
  <si>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</si>
  <si>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</si>
  <si>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</si>
  <si>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</si>
  <si>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</si>
  <si>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</si>
  <si>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</si>
  <si>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</si>
  <si>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</si>
  <si>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</si>
  <si>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</si>
  <si>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</si>
  <si>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</si>
  <si>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</si>
  <si>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</si>
  <si>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</si>
  <si>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</si>
  <si>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</si>
  <si>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</si>
  <si>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</si>
  <si>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</si>
  <si>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</si>
  <si>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</si>
  <si>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</si>
  <si>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</si>
  <si>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</si>
  <si>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</si>
  <si>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</si>
  <si>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</si>
  <si>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</si>
  <si>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</si>
  <si>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</si>
  <si>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</si>
  <si>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</si>
  <si>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</si>
  <si>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</si>
  <si>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</si>
  <si>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</si>
  <si>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</si>
  <si>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</si>
  <si>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</si>
  <si>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</si>
  <si>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</si>
  <si>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</si>
  <si>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</si>
  <si>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</si>
  <si>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</si>
  <si>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</si>
  <si>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</si>
  <si>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</si>
  <si>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</si>
  <si>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</si>
  <si>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</si>
  <si>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</si>
  <si>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</si>
  <si>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</si>
  <si>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</si>
  <si>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</si>
  <si>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</si>
  <si>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</si>
  <si>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</si>
  <si>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</si>
  <si>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</si>
  <si>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</si>
  <si>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</si>
  <si>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</si>
  <si>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</si>
  <si>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</si>
  <si>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</si>
  <si>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</si>
  <si>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</si>
  <si>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</si>
  <si>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</si>
  <si>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</si>
  <si>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</si>
  <si>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</si>
  <si>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</si>
  <si>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</si>
  <si>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</si>
  <si>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</si>
  <si>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</si>
  <si>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</si>
  <si>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</si>
  <si>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</si>
  <si>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</si>
  <si>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</si>
  <si>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</si>
  <si>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</si>
  <si>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</si>
  <si>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</si>
  <si>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</si>
  <si>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</si>
  <si>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</si>
  <si>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</si>
  <si>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</si>
  <si>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</si>
  <si>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</si>
  <si>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</si>
  <si>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</si>
  <si>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</si>
  <si>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</si>
  <si>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</si>
  <si>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</si>
  <si>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</si>
  <si>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</si>
  <si>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</si>
  <si>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</si>
  <si>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</si>
  <si>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</si>
  <si>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</si>
  <si>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</si>
  <si>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</si>
  <si>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</si>
  <si>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</si>
  <si>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</si>
  <si>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</si>
  <si>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</si>
  <si>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</si>
  <si>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</si>
  <si>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</si>
  <si>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</si>
  <si>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</si>
  <si>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</si>
  <si>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</si>
  <si>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</si>
  <si>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</si>
  <si>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</si>
  <si>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</si>
  <si>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</si>
  <si>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</si>
  <si>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</si>
  <si>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</si>
  <si>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</si>
  <si>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</si>
  <si>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</si>
  <si>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</si>
  <si>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</si>
  <si>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</si>
  <si>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</si>
  <si>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</si>
  <si>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</si>
  <si>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</si>
  <si>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</si>
  <si>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</si>
  <si>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</si>
  <si>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</si>
  <si>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</si>
  <si>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</si>
  <si>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</si>
  <si>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</si>
  <si>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</si>
  <si>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</si>
  <si>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</si>
  <si>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</si>
  <si>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</si>
  <si>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</si>
  <si>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</si>
  <si>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</si>
  <si>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</si>
  <si>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</si>
  <si>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</si>
  <si>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</si>
  <si>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</si>
  <si>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</si>
  <si>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</si>
  <si>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</si>
  <si>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</si>
  <si>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</si>
  <si>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</si>
  <si>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</si>
  <si>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</si>
  <si>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</si>
  <si>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</si>
  <si>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</si>
  <si>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</si>
  <si>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</si>
  <si>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</si>
  <si>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</si>
  <si>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</si>
  <si>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</si>
  <si>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</si>
  <si>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</si>
  <si>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</si>
  <si>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</si>
  <si>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</si>
  <si>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</si>
  <si>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</si>
  <si>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</si>
  <si>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</si>
  <si>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</si>
  <si>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</si>
  <si>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</si>
  <si>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</si>
  <si>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</si>
  <si>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</si>
  <si>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</si>
  <si>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</si>
  <si>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</si>
  <si>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</si>
  <si>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</si>
  <si>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</si>
  <si>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</si>
  <si>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</si>
  <si>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</si>
  <si>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</si>
  <si>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</si>
  <si>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</si>
  <si>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</si>
  <si>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</si>
  <si>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</si>
  <si>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</si>
  <si>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</si>
  <si>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</si>
  <si>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</si>
  <si>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</si>
  <si>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</si>
  <si>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</si>
  <si>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</si>
  <si>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</si>
  <si>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</si>
  <si>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</si>
  <si>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</si>
  <si>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</si>
  <si>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</si>
  <si>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</si>
  <si>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</si>
  <si>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</si>
  <si>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</si>
  <si>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</si>
  <si>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</si>
  <si>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</si>
  <si>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</si>
  <si>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</si>
  <si>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</si>
  <si>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</si>
  <si>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</si>
  <si>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</si>
  <si>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</si>
  <si>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</si>
  <si>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</si>
  <si>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</si>
  <si>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</si>
  <si>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</si>
  <si>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</si>
  <si>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</si>
  <si>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</si>
  <si>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</si>
  <si>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</si>
  <si>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</si>
  <si>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</si>
  <si>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</si>
  <si>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</si>
  <si>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</si>
  <si>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</si>
  <si>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</si>
  <si>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</si>
  <si>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</si>
  <si>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</si>
  <si>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</si>
  <si>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</si>
  <si>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</si>
  <si>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</si>
  <si>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</si>
  <si>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</si>
  <si>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</si>
  <si>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</si>
  <si>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</si>
  <si>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</si>
  <si>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</si>
  <si>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</si>
  <si>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</si>
  <si>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</si>
  <si>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</si>
  <si>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</si>
  <si>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</si>
  <si>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</si>
  <si>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</si>
  <si>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</si>
  <si>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</si>
  <si>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</si>
  <si>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</si>
  <si>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</si>
  <si>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</si>
  <si>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</si>
  <si>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</si>
  <si>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</si>
  <si>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</si>
  <si>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</si>
  <si>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</si>
  <si>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</si>
  <si>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</si>
  <si>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</si>
  <si>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</si>
  <si>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</si>
  <si>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</si>
  <si>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</si>
  <si>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</si>
  <si>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</si>
  <si>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</si>
  <si>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</si>
  <si>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</si>
  <si>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</si>
  <si>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</si>
  <si>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</si>
  <si>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</si>
  <si>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</si>
  <si>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</si>
  <si>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</si>
  <si>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</si>
  <si>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</si>
  <si>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</si>
  <si>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</si>
  <si>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</si>
  <si>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</si>
  <si>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</si>
  <si>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</si>
  <si>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</si>
  <si>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</si>
  <si>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</si>
  <si>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</si>
  <si>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</si>
  <si>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</si>
  <si>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</si>
  <si>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</si>
  <si>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</si>
  <si>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</si>
  <si>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</si>
  <si>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</si>
  <si>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</si>
  <si>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</si>
  <si>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</si>
  <si>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</si>
  <si>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</si>
  <si>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</si>
  <si>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</si>
  <si>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</si>
  <si>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</si>
  <si>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</si>
  <si>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</si>
  <si>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</si>
  <si>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</si>
  <si>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</si>
  <si>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</si>
  <si>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</si>
  <si>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</si>
  <si>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</si>
  <si>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</si>
  <si>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</si>
  <si>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</si>
  <si>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</si>
  <si>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</si>
  <si>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</si>
  <si>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</si>
  <si>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</si>
  <si>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</si>
  <si>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</si>
  <si>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</si>
  <si>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</si>
  <si>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</si>
  <si>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</si>
  <si>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</si>
  <si>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</si>
  <si>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</si>
  <si>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</si>
  <si>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</si>
  <si>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</si>
  <si>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</si>
  <si>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</si>
  <si>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</si>
  <si>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</si>
  <si>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</si>
  <si>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</si>
  <si>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</si>
  <si>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</si>
  <si>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</si>
  <si>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</si>
  <si>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</si>
  <si>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</si>
  <si>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</si>
  <si>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</si>
  <si>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</si>
  <si>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</si>
  <si>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</si>
  <si>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</si>
  <si>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</si>
  <si>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</si>
  <si>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</si>
  <si>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</si>
  <si>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</si>
  <si>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</si>
  <si>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</si>
  <si>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</si>
  <si>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</si>
  <si>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</si>
  <si>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</si>
  <si>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</si>
  <si>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</si>
  <si>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</si>
  <si>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</si>
  <si>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</si>
  <si>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</si>
  <si>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</si>
  <si>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</si>
  <si>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</si>
  <si>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</si>
  <si>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</si>
  <si>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</si>
  <si>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</si>
  <si>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</si>
  <si>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</si>
  <si>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</si>
  <si>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</si>
  <si>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</si>
  <si>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</si>
  <si>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</si>
  <si>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</si>
  <si>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</si>
  <si>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</si>
  <si>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</si>
  <si>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</si>
  <si>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</si>
  <si>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</si>
  <si>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</si>
  <si>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</si>
  <si>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</si>
  <si>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</si>
  <si>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</si>
  <si>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</si>
  <si>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</si>
  <si>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</si>
  <si>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</si>
  <si>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</si>
  <si>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</si>
  <si>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</si>
  <si>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</si>
  <si>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</si>
  <si>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</si>
  <si>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</si>
  <si>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</si>
  <si>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</si>
  <si>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</si>
  <si>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</si>
  <si>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</si>
  <si>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</si>
  <si>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</si>
  <si>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</si>
  <si>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</si>
  <si>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</si>
  <si>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</si>
  <si>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</si>
  <si>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</si>
  <si>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</si>
  <si>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</si>
  <si>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</si>
  <si>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</si>
  <si>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</si>
  <si>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</si>
  <si>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</si>
  <si>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</si>
  <si>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</si>
  <si>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</si>
  <si>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</si>
  <si>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</si>
  <si>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</si>
  <si>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</si>
  <si>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</si>
  <si>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</si>
  <si>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</si>
  <si>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</si>
  <si>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</si>
  <si>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</si>
  <si>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</si>
  <si>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</si>
  <si>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</si>
  <si>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</si>
  <si>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</si>
  <si>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</si>
  <si>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</si>
  <si>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</si>
  <si>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</si>
  <si>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</si>
  <si>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</si>
  <si>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</si>
  <si>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</si>
  <si>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</si>
  <si>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</si>
  <si>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</si>
  <si>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</si>
  <si>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</si>
  <si>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</si>
  <si>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</si>
  <si>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</si>
  <si>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</si>
  <si>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</si>
  <si>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</si>
  <si>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</si>
  <si>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</si>
  <si>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</si>
  <si>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</si>
  <si>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</si>
  <si>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</si>
  <si>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</si>
  <si>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</si>
  <si>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</si>
  <si>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</si>
  <si>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</si>
  <si>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</si>
  <si>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</si>
  <si>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</si>
  <si>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</si>
  <si>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</si>
  <si>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</si>
  <si>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</si>
  <si>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</si>
  <si>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</si>
  <si>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</si>
  <si>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</si>
  <si>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</si>
  <si>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</si>
  <si>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</si>
  <si>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</si>
  <si>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</si>
  <si>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</si>
  <si>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</si>
  <si>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</si>
  <si>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</si>
  <si>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</si>
  <si>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</si>
  <si>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</si>
  <si>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</si>
  <si>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</si>
  <si>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</si>
  <si>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</si>
  <si>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</si>
  <si>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</si>
  <si>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</si>
  <si>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</si>
  <si>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</si>
  <si>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</si>
  <si>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</si>
  <si>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</si>
  <si>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</si>
  <si>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</si>
  <si>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</si>
  <si>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</si>
  <si>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</si>
  <si>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</si>
  <si>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</si>
  <si>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</si>
  <si>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</si>
  <si>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</si>
  <si>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</si>
  <si>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</si>
  <si>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</si>
  <si>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</si>
  <si>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</si>
  <si>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</si>
  <si>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</si>
  <si>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</si>
  <si>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</si>
  <si>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</si>
  <si>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</si>
  <si>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</si>
  <si>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</si>
  <si>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</si>
  <si>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</si>
  <si>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</si>
  <si>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</si>
  <si>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</si>
  <si>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</si>
  <si>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</si>
  <si>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</si>
  <si>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</si>
  <si>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</si>
  <si>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</si>
  <si>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</si>
  <si>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</si>
  <si>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</si>
  <si>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</si>
  <si>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</si>
  <si>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</si>
  <si>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</si>
  <si>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</si>
  <si>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</si>
  <si>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</si>
  <si>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</si>
  <si>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</si>
  <si>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</si>
  <si>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</si>
  <si>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</si>
  <si>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</si>
  <si>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</si>
  <si>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</si>
  <si>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</si>
  <si>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</si>
  <si>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</si>
  <si>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</si>
  <si>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</si>
  <si>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</si>
  <si>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</si>
  <si>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</si>
  <si>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</si>
  <si>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</si>
  <si>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</si>
  <si>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</si>
  <si>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</si>
  <si>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</si>
  <si>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</si>
  <si>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</si>
  <si>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</si>
  <si>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</si>
  <si>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</si>
  <si>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</si>
  <si>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</si>
  <si>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</si>
  <si>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</si>
  <si>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</si>
  <si>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</si>
  <si>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</si>
  <si>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</si>
  <si>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</si>
  <si>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</si>
  <si>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</si>
  <si>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</si>
  <si>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</si>
  <si>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</si>
  <si>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</si>
  <si>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</si>
  <si>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</si>
  <si>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</si>
  <si>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</si>
  <si>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</si>
  <si>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</si>
  <si>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</si>
  <si>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</si>
  <si>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</si>
  <si>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</si>
  <si>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</si>
  <si>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</si>
  <si>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</si>
  <si>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</si>
  <si>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</si>
  <si>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</si>
  <si>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</si>
  <si>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</si>
  <si>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</si>
  <si>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</si>
  <si>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</si>
  <si>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</si>
  <si>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</si>
  <si>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</si>
  <si>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</si>
  <si>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</si>
  <si>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</si>
  <si>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</si>
  <si>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</si>
  <si>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</si>
  <si>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</si>
  <si>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</si>
  <si>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</si>
  <si>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</si>
  <si>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</si>
  <si>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</si>
  <si>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</si>
  <si>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</si>
  <si>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</si>
  <si>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</si>
  <si>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</si>
  <si>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</si>
  <si>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</si>
  <si>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</si>
  <si>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</si>
  <si>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</si>
  <si>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</si>
  <si>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</si>
  <si>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</si>
  <si>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</si>
  <si>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</si>
  <si>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</si>
  <si>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</si>
  <si>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</si>
  <si>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</si>
  <si>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</si>
  <si>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</si>
  <si>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</si>
  <si>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</si>
  <si>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</si>
  <si>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</si>
  <si>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</si>
  <si>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</si>
  <si>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</si>
  <si>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</si>
  <si>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</si>
  <si>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</si>
  <si>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</si>
  <si>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</si>
  <si>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</si>
  <si>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</si>
  <si>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</si>
  <si>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</si>
  <si>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</si>
  <si>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</si>
  <si>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</si>
  <si>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</si>
  <si>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</si>
  <si>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</si>
  <si>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</si>
  <si>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</si>
  <si>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</si>
  <si>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</si>
  <si>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</si>
  <si>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</si>
  <si>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</si>
  <si>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</si>
  <si>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</si>
  <si>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</si>
  <si>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</si>
  <si>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</si>
  <si>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</si>
  <si>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</si>
  <si>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</si>
  <si>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</si>
  <si>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</si>
  <si>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</si>
  <si>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</si>
  <si>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</si>
  <si>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</si>
  <si>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</si>
  <si>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</si>
  <si>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</si>
  <si>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</si>
  <si>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</si>
  <si>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</si>
  <si>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</si>
  <si>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</si>
  <si>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</si>
  <si>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</si>
  <si>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</si>
  <si>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</si>
  <si>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</si>
  <si>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</si>
  <si>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</si>
  <si>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</si>
  <si>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</si>
  <si>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</si>
  <si>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</si>
  <si>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</si>
  <si>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</si>
  <si>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</si>
  <si>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</si>
  <si>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</si>
  <si>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</si>
  <si>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</si>
  <si>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</si>
  <si>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</si>
  <si>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</si>
  <si>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</si>
  <si>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</si>
  <si>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</si>
  <si>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</si>
  <si>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</si>
  <si>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</si>
  <si>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</si>
  <si>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</si>
  <si>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</si>
  <si>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</si>
  <si>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</si>
  <si>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</si>
  <si>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</si>
  <si>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</si>
  <si>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</si>
  <si>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</si>
  <si>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</si>
  <si>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</si>
  <si>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</si>
  <si>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</si>
  <si>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</si>
  <si>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</si>
  <si>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</si>
  <si>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</si>
  <si>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</si>
  <si>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</si>
  <si>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</si>
  <si>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</si>
  <si>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</si>
  <si>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</si>
  <si>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</si>
  <si>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</si>
  <si>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</si>
  <si>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</si>
  <si>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</si>
  <si>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</si>
  <si>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</si>
  <si>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</si>
  <si>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</si>
  <si>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</si>
  <si>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</si>
  <si>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</si>
  <si>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</si>
  <si>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</si>
  <si>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</si>
  <si>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</si>
  <si>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</si>
  <si>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</si>
  <si>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</si>
  <si>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</si>
  <si>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</si>
  <si>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</si>
  <si>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</si>
  <si>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</si>
  <si>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</si>
  <si>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</si>
  <si>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</si>
  <si>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</si>
  <si>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</si>
  <si>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</si>
  <si>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</si>
  <si>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</si>
  <si>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</si>
  <si>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</si>
  <si>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</si>
  <si>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</si>
  <si>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</si>
  <si>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</si>
  <si>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</si>
  <si>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</si>
  <si>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</si>
  <si>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</si>
  <si>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</si>
  <si>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</si>
  <si>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</si>
  <si>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</si>
  <si>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</si>
  <si>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</si>
  <si>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</si>
  <si>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</si>
  <si>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</si>
  <si>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</si>
  <si>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</si>
  <si>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</si>
  <si>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</si>
  <si>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</si>
  <si>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</si>
  <si>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</si>
  <si>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</si>
  <si>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</si>
  <si>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</si>
  <si>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</si>
  <si>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</si>
  <si>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</si>
  <si>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</si>
  <si>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</si>
  <si>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</si>
  <si>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</si>
  <si>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</si>
  <si>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</si>
  <si>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</si>
  <si>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</si>
  <si>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</si>
  <si>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</si>
  <si>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</si>
  <si>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</si>
  <si>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</si>
  <si>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</si>
  <si>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</si>
  <si>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</si>
  <si>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</si>
  <si>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</si>
  <si>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</si>
  <si>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</si>
  <si>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</si>
  <si>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</si>
  <si>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</si>
  <si>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</si>
  <si>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</si>
  <si>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</si>
  <si>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</si>
  <si>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</si>
  <si>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</si>
  <si>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</si>
  <si>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</si>
  <si>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</si>
  <si>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</si>
  <si>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</si>
  <si>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</si>
  <si>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</si>
  <si>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</si>
  <si>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</si>
  <si>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</si>
  <si>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</si>
  <si>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</si>
  <si>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</si>
  <si>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</si>
  <si>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</si>
  <si>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</si>
  <si>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</si>
  <si>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</si>
  <si>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</si>
  <si>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</si>
  <si>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</si>
  <si>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</si>
  <si>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</si>
  <si>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</si>
  <si>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</si>
  <si>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</si>
  <si>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</si>
  <si>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</si>
  <si>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</si>
  <si>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</si>
  <si>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</si>
  <si>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</si>
  <si>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</si>
  <si>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</si>
  <si>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</si>
  <si>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</si>
  <si>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</si>
  <si>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</si>
  <si>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</si>
  <si>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</si>
  <si>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</si>
  <si>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</si>
  <si>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</si>
  <si>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</si>
  <si>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</si>
  <si>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</si>
  <si>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</si>
  <si>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</si>
  <si>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</si>
  <si>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</si>
  <si>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</si>
  <si>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</si>
  <si>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</si>
  <si>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</si>
  <si>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</si>
  <si>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</si>
  <si>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</si>
  <si>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</si>
  <si>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</si>
  <si>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</si>
  <si>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</si>
  <si>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</si>
  <si>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</si>
  <si>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</si>
  <si>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</si>
  <si>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</si>
  <si>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</si>
  <si>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</si>
  <si>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</si>
  <si>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</si>
  <si>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</si>
  <si>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</si>
  <si>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</si>
  <si>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</si>
  <si>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</si>
  <si>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</si>
  <si>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</si>
  <si>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</si>
  <si>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</si>
  <si>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</si>
  <si>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</si>
  <si>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</si>
  <si>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</si>
  <si>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</si>
  <si>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</si>
  <si>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</si>
  <si>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</si>
  <si>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</si>
  <si>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</si>
  <si>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</si>
  <si>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</si>
  <si>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</si>
  <si>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</si>
  <si>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</si>
  <si>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</si>
  <si>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</si>
  <si>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</si>
  <si>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</si>
  <si>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</si>
  <si>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</si>
  <si>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</si>
  <si>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</si>
  <si>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</si>
  <si>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</si>
  <si>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</si>
  <si>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</si>
  <si>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</si>
  <si>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</si>
  <si>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</si>
  <si>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</si>
  <si>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</si>
  <si>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</si>
  <si>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</si>
  <si>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</si>
  <si>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</si>
  <si>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</si>
  <si>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</si>
  <si>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</si>
  <si>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</si>
  <si>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</si>
  <si>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</si>
  <si>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</si>
  <si>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</si>
  <si>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</si>
  <si>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</si>
  <si>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</si>
  <si>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</si>
  <si>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</si>
  <si>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</si>
  <si>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</si>
  <si>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</si>
  <si>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</si>
  <si>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</si>
  <si>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</si>
  <si>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</si>
  <si>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</si>
  <si>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</si>
  <si>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</si>
  <si>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</si>
  <si>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</si>
  <si>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</si>
  <si>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</si>
  <si>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</si>
  <si>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</si>
  <si>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</si>
  <si>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</si>
  <si>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</si>
  <si>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</si>
  <si>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</si>
  <si>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</si>
  <si>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</si>
  <si>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</si>
  <si>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</si>
  <si>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</si>
  <si>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</si>
  <si>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</si>
  <si>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</si>
  <si>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</si>
  <si>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</si>
  <si>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</si>
  <si>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</si>
  <si>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</si>
  <si>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</si>
  <si>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</si>
  <si>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</si>
  <si>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</si>
  <si>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</si>
  <si>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</si>
  <si>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</si>
  <si>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</si>
  <si>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</si>
  <si>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</si>
  <si>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</si>
  <si>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</si>
  <si>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</si>
  <si>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</si>
  <si>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</si>
  <si>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</si>
  <si>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</si>
  <si>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</si>
  <si>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</si>
  <si>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</si>
  <si>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</si>
  <si>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</si>
  <si>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</si>
  <si>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</si>
  <si>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</si>
  <si>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</si>
  <si>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</si>
  <si>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</si>
  <si>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</si>
  <si>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</si>
  <si>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</si>
  <si>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</si>
  <si>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</si>
  <si>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</si>
  <si>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</si>
  <si>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</si>
  <si>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</si>
  <si>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</si>
  <si>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</si>
  <si>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</si>
  <si>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</si>
  <si>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</si>
  <si>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</si>
  <si>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</si>
  <si>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</si>
  <si>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</si>
  <si>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</si>
  <si>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</si>
  <si>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</si>
  <si>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</si>
  <si>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</si>
  <si>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</si>
  <si>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</si>
  <si>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</si>
  <si>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</si>
  <si>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</si>
  <si>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</si>
  <si>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</si>
  <si>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</si>
  <si>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</si>
  <si>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</si>
  <si>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</si>
  <si>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</si>
  <si>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</si>
  <si>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</si>
  <si>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</si>
  <si>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</si>
  <si>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</si>
  <si>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</si>
  <si>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</si>
  <si>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</si>
  <si>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</si>
  <si>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</si>
  <si>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</si>
  <si>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</si>
  <si>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</si>
  <si>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</si>
  <si>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</si>
  <si>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</si>
  <si>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</si>
  <si>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</si>
  <si>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</si>
  <si>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</si>
  <si>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</si>
  <si>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</si>
  <si>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</si>
  <si>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</si>
  <si>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</si>
  <si>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</si>
  <si>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</si>
  <si>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</si>
  <si>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</si>
  <si>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</si>
  <si>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</si>
  <si>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</si>
  <si>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</si>
  <si>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</si>
  <si>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</si>
  <si>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</si>
  <si>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</si>
  <si>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</si>
  <si>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</si>
  <si>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</si>
  <si>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</si>
  <si>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</si>
  <si>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</si>
  <si>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</si>
  <si>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</si>
  <si>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</si>
  <si>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</si>
  <si>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</si>
  <si>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</si>
  <si>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</si>
  <si>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</si>
  <si>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</si>
  <si>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</si>
  <si>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</si>
  <si>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</si>
  <si>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</si>
  <si>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</si>
  <si>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</si>
  <si>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</si>
  <si>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</si>
  <si>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</si>
  <si>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</si>
  <si>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</si>
  <si>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</si>
  <si>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</si>
  <si>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</si>
  <si>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</si>
  <si>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</si>
  <si>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</si>
  <si>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</si>
  <si>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</si>
  <si>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</si>
  <si>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</si>
  <si>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</si>
  <si>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</si>
  <si>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</si>
  <si>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</si>
  <si>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</si>
  <si>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</si>
  <si>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</si>
  <si>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</si>
  <si>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</si>
  <si>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</si>
  <si>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</si>
  <si>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</si>
  <si>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</si>
  <si>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</si>
  <si>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</si>
  <si>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</si>
  <si>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</si>
  <si>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</si>
  <si>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</si>
  <si>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</si>
  <si>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</si>
  <si>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</si>
  <si>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</si>
  <si>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</si>
  <si>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</si>
  <si>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</si>
  <si>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</si>
  <si>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</si>
  <si>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</si>
  <si>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</si>
  <si>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</si>
  <si>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</si>
  <si>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</si>
  <si>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</si>
  <si>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</si>
  <si>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</si>
  <si>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</si>
  <si>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</si>
  <si>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</si>
  <si>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</si>
  <si>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</si>
  <si>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</si>
  <si>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</si>
  <si>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</si>
  <si>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</si>
  <si>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</si>
  <si>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</si>
  <si>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</si>
  <si>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</si>
  <si>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</si>
  <si>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</si>
  <si>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</si>
  <si>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</si>
  <si>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</si>
  <si>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</si>
  <si>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</si>
  <si>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</si>
  <si>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</si>
  <si>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</si>
  <si>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</si>
  <si>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</si>
  <si>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</si>
  <si>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</si>
  <si>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</si>
  <si>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</si>
  <si>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</si>
  <si>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</si>
  <si>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</si>
  <si>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</si>
  <si>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</si>
  <si>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</si>
  <si>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</si>
  <si>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</si>
  <si>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</si>
  <si>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</si>
  <si>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</si>
  <si>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</si>
  <si>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</si>
  <si>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</si>
  <si>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</si>
  <si>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</si>
  <si>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</si>
  <si>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</si>
  <si>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</si>
  <si>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</si>
  <si>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</si>
  <si>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</si>
  <si>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</si>
  <si>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</si>
  <si>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</si>
  <si>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</si>
  <si>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</si>
  <si>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</si>
  <si>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</si>
  <si>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</si>
  <si>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</si>
  <si>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</si>
  <si>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</si>
  <si>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</si>
  <si>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</si>
  <si>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</si>
  <si>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</si>
  <si>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</si>
  <si>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</si>
  <si>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</si>
  <si>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</si>
  <si>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</si>
  <si>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</si>
  <si>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</si>
  <si>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</si>
  <si>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</si>
  <si>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</si>
  <si>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</si>
  <si>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</si>
  <si>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</si>
  <si>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</si>
  <si>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</si>
  <si>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</si>
  <si>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</si>
  <si>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</si>
  <si>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</si>
  <si>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</si>
  <si>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</si>
  <si>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</si>
  <si>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</si>
  <si>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</si>
  <si>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</si>
  <si>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</si>
  <si>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</si>
  <si>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</si>
  <si>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</si>
  <si>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</si>
  <si>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</si>
  <si>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</si>
  <si>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</si>
  <si>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</si>
  <si>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</si>
  <si>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</si>
  <si>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</si>
  <si>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</si>
  <si>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</si>
  <si>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</si>
  <si>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</si>
  <si>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</si>
  <si>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</si>
  <si>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</si>
  <si>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</si>
  <si>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</si>
  <si>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</si>
  <si>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</si>
  <si>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</si>
  <si>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</si>
  <si>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</si>
  <si>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</si>
  <si>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</si>
  <si>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</si>
  <si>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</si>
  <si>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</si>
  <si>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</si>
  <si>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</si>
  <si>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</si>
  <si>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</si>
  <si>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</si>
  <si>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</si>
  <si>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</si>
  <si>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</si>
  <si>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</si>
  <si>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</si>
  <si>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</si>
  <si>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</si>
  <si>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</si>
  <si>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</si>
  <si>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</si>
  <si>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</si>
  <si>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</si>
  <si>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</si>
  <si>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</si>
  <si>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</si>
  <si>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</si>
  <si>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</si>
  <si>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</si>
  <si>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</si>
  <si>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</si>
  <si>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</si>
  <si>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</si>
  <si>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</si>
  <si>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</si>
  <si>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</si>
  <si>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</si>
  <si>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</si>
  <si>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</si>
  <si>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</si>
  <si>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</si>
  <si>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</si>
  <si>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</si>
  <si>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</si>
  <si>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</si>
  <si>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</si>
  <si>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</si>
  <si>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</si>
  <si>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</si>
  <si>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</si>
  <si>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</si>
  <si>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</si>
  <si>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</si>
  <si>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</si>
  <si>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</si>
  <si>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</si>
  <si>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</si>
  <si>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</si>
  <si>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</si>
  <si>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</si>
  <si>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</si>
  <si>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</si>
  <si>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</si>
  <si>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</si>
  <si>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</si>
  <si>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</si>
  <si>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</si>
  <si>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</si>
  <si>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</si>
  <si>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</si>
  <si>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</si>
  <si>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</si>
  <si>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</si>
  <si>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</si>
  <si>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</si>
  <si>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</si>
  <si>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</si>
  <si>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</si>
  <si>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</si>
  <si>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</si>
  <si>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</si>
  <si>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</si>
  <si>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</si>
  <si>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</si>
  <si>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</si>
  <si>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</si>
  <si>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</si>
  <si>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</si>
  <si>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</si>
  <si>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</si>
  <si>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</si>
  <si>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</si>
  <si>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</si>
  <si>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</si>
  <si>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</si>
  <si>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</si>
  <si>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</si>
  <si>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</si>
  <si>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</si>
  <si>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</si>
  <si>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</si>
  <si>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</si>
  <si>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</si>
  <si>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</si>
  <si>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</si>
  <si>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</si>
  <si>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</si>
  <si>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</si>
  <si>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</si>
  <si>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</si>
  <si>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</si>
  <si>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</si>
  <si>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</si>
  <si>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</si>
  <si>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</si>
  <si>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</si>
  <si>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</si>
  <si>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</si>
  <si>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</si>
  <si>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</si>
  <si>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</si>
  <si>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</si>
  <si>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</si>
  <si>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</si>
  <si>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</si>
  <si>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</si>
  <si>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</si>
  <si>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</si>
  <si>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</si>
  <si>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</si>
  <si>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</si>
  <si>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</si>
  <si>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</si>
  <si>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</si>
  <si>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</si>
  <si>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</si>
  <si>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</si>
  <si>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</si>
  <si>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</si>
  <si>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</si>
  <si>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</si>
  <si>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</si>
  <si>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</si>
  <si>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</si>
  <si>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</si>
  <si>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</si>
  <si>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</si>
  <si>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</si>
  <si>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</si>
  <si>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</si>
  <si>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</si>
  <si>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</si>
  <si>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</si>
  <si>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</si>
  <si>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</si>
  <si>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</si>
  <si>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</si>
  <si>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</si>
  <si>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</si>
  <si>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</si>
  <si>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</si>
  <si>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</si>
  <si>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</si>
  <si>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</si>
  <si>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</si>
  <si>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</si>
  <si>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</si>
  <si>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</si>
  <si>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</si>
  <si>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</si>
  <si>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</si>
  <si>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</si>
  <si>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</si>
  <si>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</si>
  <si>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</si>
  <si>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</si>
  <si>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</si>
  <si>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</si>
  <si>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</si>
  <si>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</si>
  <si>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</si>
  <si>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</si>
  <si>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</si>
  <si>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</si>
  <si>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</si>
  <si>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</si>
  <si>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</si>
  <si>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</si>
  <si>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</si>
  <si>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</si>
  <si>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</si>
  <si>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</si>
  <si>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</si>
  <si>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</si>
  <si>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</si>
  <si>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</si>
  <si>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</si>
  <si>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</si>
  <si>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</si>
  <si>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</si>
  <si>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</si>
  <si>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</si>
  <si>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</si>
  <si>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</si>
  <si>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</si>
  <si>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</si>
  <si>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</si>
  <si>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</si>
  <si>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</si>
  <si>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</si>
  <si>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</si>
  <si>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</si>
  <si>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</si>
  <si>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</si>
  <si>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</si>
  <si>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</si>
  <si>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</si>
  <si>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</si>
  <si>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</si>
  <si>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</si>
  <si>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</si>
  <si>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</si>
  <si>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</si>
  <si>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</si>
  <si>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</si>
  <si>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</si>
  <si>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</si>
  <si>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</si>
  <si>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</si>
  <si>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</si>
  <si>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</si>
  <si>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</si>
  <si>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</si>
  <si>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</si>
  <si>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</si>
  <si>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</si>
  <si>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</si>
  <si>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</si>
  <si>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</si>
  <si>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</si>
  <si>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</si>
  <si>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</si>
  <si>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</si>
  <si>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</si>
  <si>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</si>
  <si>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</si>
  <si>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</si>
  <si>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</si>
  <si>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</si>
  <si>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</si>
  <si>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</si>
  <si>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</si>
  <si>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</si>
  <si>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</si>
  <si>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</si>
  <si>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</si>
  <si>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</si>
  <si>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</si>
  <si>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</si>
  <si>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</si>
  <si>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</si>
  <si>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</si>
  <si>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</si>
  <si>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</si>
  <si>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</si>
  <si>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</si>
  <si>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</si>
  <si>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</si>
  <si>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</si>
  <si>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</si>
  <si>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</si>
  <si>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</si>
  <si>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</si>
  <si>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</si>
  <si>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</si>
  <si>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</si>
  <si>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</si>
  <si>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</si>
  <si>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</si>
  <si>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</si>
  <si>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</si>
  <si>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</si>
  <si>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</si>
  <si>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</si>
  <si>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</si>
  <si>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</si>
  <si>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</si>
  <si>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</si>
  <si>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</si>
  <si>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</si>
  <si>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</si>
  <si>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</si>
  <si>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</si>
  <si>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</si>
  <si>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</si>
  <si>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</si>
  <si>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</si>
  <si>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</si>
  <si>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</si>
  <si>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</si>
  <si>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</si>
  <si>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</si>
  <si>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</si>
  <si>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</si>
  <si>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</si>
  <si>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</si>
  <si>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</si>
  <si>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</si>
  <si>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</si>
  <si>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</si>
  <si>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</si>
  <si>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</si>
  <si>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</si>
  <si>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</si>
  <si>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</si>
  <si>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</si>
  <si>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</si>
  <si>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</si>
  <si>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</si>
  <si>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</si>
  <si>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</si>
  <si>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</si>
  <si>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</si>
  <si>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</si>
  <si>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</si>
  <si>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</si>
  <si>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</si>
  <si>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</si>
  <si>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</si>
  <si>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</si>
  <si>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</si>
  <si>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</si>
  <si>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</si>
  <si>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</si>
  <si>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</si>
  <si>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</si>
  <si>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</si>
  <si>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</si>
  <si>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</si>
  <si>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</si>
  <si>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</si>
  <si>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</si>
  <si>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</si>
  <si>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</si>
  <si>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</si>
  <si>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</si>
  <si>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</si>
  <si>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</si>
  <si>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</si>
  <si>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</si>
  <si>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</si>
  <si>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</si>
  <si>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</si>
  <si>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</si>
  <si>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</si>
  <si>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</si>
  <si>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</si>
  <si>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</si>
  <si>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</si>
  <si>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</si>
  <si>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</si>
  <si>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</si>
  <si>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</si>
  <si>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</si>
  <si>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</si>
  <si>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</si>
  <si>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</si>
  <si>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</si>
  <si>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</si>
  <si>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</si>
  <si>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</si>
  <si>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</si>
  <si>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</si>
  <si>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</si>
  <si>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</si>
  <si>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</si>
  <si>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</si>
  <si>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</si>
  <si>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</si>
  <si>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</si>
  <si>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</si>
  <si>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</si>
  <si>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</si>
  <si>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</si>
  <si>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</si>
  <si>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</si>
  <si>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</si>
  <si>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</si>
  <si>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</si>
  <si>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</si>
  <si>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</si>
  <si>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</si>
  <si>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</si>
  <si>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</si>
  <si>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</si>
  <si>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</si>
  <si>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</si>
  <si>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</si>
  <si>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</si>
  <si>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</si>
  <si>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</si>
  <si>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</si>
  <si>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</si>
  <si>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</si>
  <si>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</si>
  <si>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</si>
  <si>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</si>
  <si>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</si>
  <si>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</si>
  <si>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</si>
  <si>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</si>
  <si>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</si>
  <si>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</si>
  <si>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</si>
  <si>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</si>
  <si>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</si>
  <si>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</si>
  <si>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</si>
  <si>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</si>
  <si>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</si>
  <si>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</si>
  <si>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</si>
  <si>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</si>
  <si>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</si>
  <si>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</si>
  <si>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</si>
  <si>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</si>
  <si>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</si>
  <si>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</si>
  <si>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</si>
  <si>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</si>
  <si>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</si>
  <si>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</si>
  <si>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</si>
  <si>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</si>
  <si>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</si>
  <si>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</si>
  <si>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</si>
  <si>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</si>
  <si>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</si>
  <si>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</si>
  <si>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</si>
  <si>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</si>
  <si>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</si>
  <si>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</si>
  <si>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</si>
  <si>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</si>
  <si>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</si>
  <si>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</si>
  <si>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</si>
  <si>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</si>
  <si>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</si>
  <si>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</si>
  <si>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</si>
  <si>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</si>
  <si>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</si>
  <si>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</si>
  <si>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</si>
  <si>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</si>
  <si>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</si>
  <si>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</si>
  <si>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</si>
  <si>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</si>
  <si>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</si>
  <si>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</si>
  <si>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</si>
  <si>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</si>
  <si>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</si>
  <si>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</si>
  <si>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</si>
  <si>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</si>
  <si>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</si>
  <si>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</si>
  <si>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</si>
  <si>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</si>
  <si>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</si>
  <si>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</si>
  <si>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</si>
  <si>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</si>
  <si>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</si>
  <si>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</si>
  <si>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</si>
  <si>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</si>
  <si>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</si>
  <si>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</si>
  <si>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</si>
  <si>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</si>
  <si>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</si>
  <si>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</si>
  <si>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</si>
  <si>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</si>
  <si>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</si>
  <si>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</si>
  <si>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</si>
  <si>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</si>
  <si>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</si>
  <si>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</si>
  <si>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</si>
  <si>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</si>
  <si>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</si>
  <si>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</si>
  <si>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</si>
  <si>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</si>
  <si>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</si>
  <si>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</si>
  <si>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</si>
  <si>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</si>
  <si>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</si>
  <si>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</si>
  <si>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</si>
  <si>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</si>
  <si>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</si>
  <si>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</si>
  <si>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</si>
  <si>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</si>
  <si>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</si>
  <si>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</si>
  <si>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</si>
  <si>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</si>
  <si>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</si>
  <si>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</si>
  <si>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</si>
  <si>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</si>
  <si>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</si>
  <si>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</si>
  <si>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</si>
  <si>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</si>
  <si>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</si>
  <si>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</si>
  <si>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</si>
  <si>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</si>
  <si>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</si>
  <si>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</si>
  <si>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</si>
  <si>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</si>
  <si>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</si>
  <si>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</si>
  <si>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</si>
  <si>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</si>
  <si>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</si>
  <si>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</si>
  <si>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</si>
  <si>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</si>
  <si>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</si>
  <si>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</si>
  <si>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</si>
  <si>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</si>
  <si>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</si>
  <si>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</si>
  <si>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</si>
  <si>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</si>
  <si>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</si>
  <si>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</si>
  <si>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</si>
  <si>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</si>
  <si>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</si>
  <si>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</si>
  <si>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</si>
  <si>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</si>
  <si>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</si>
  <si>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</si>
  <si>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</si>
  <si>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</si>
  <si>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</si>
  <si>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</si>
  <si>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</si>
  <si>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</si>
  <si>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</si>
  <si>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</si>
  <si>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</si>
  <si>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</si>
  <si>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</si>
  <si>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</si>
  <si>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</si>
  <si>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</si>
  <si>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</si>
  <si>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</si>
  <si>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</si>
  <si>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</si>
  <si>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</si>
  <si>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</si>
  <si>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</si>
  <si>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</si>
  <si>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</si>
  <si>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</si>
  <si>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</si>
  <si>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</si>
  <si>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</si>
  <si>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</si>
  <si>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</si>
  <si>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</si>
  <si>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</si>
  <si>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</si>
  <si>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</si>
  <si>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</si>
  <si>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</si>
  <si>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</si>
  <si>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</si>
  <si>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</si>
  <si>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</si>
  <si>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</si>
  <si>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</si>
  <si>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</si>
  <si>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</si>
  <si>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</si>
  <si>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</si>
  <si>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</si>
  <si>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</si>
  <si>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</si>
  <si>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</si>
  <si>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</si>
  <si>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</si>
  <si>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</si>
  <si>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</si>
  <si>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</si>
  <si>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</si>
  <si>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</si>
  <si>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</si>
  <si>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</si>
  <si>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</si>
  <si>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</si>
  <si>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</si>
  <si>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</si>
  <si>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</si>
  <si>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</si>
  <si>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</si>
  <si>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</si>
  <si>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</si>
  <si>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</si>
  <si>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</si>
  <si>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</si>
  <si>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</si>
  <si>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</si>
  <si>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</si>
  <si>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</si>
  <si>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</si>
  <si>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</si>
  <si>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</si>
  <si>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</si>
  <si>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</si>
  <si>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</si>
  <si>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</si>
  <si>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</si>
  <si>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</si>
  <si>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</si>
  <si>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</si>
  <si>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</si>
  <si>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</si>
  <si>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</si>
  <si>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</si>
  <si>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</si>
  <si>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</si>
  <si>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</si>
  <si>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</si>
  <si>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</si>
  <si>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</si>
  <si>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</si>
  <si>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</si>
  <si>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</si>
  <si>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</si>
  <si>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</si>
  <si>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</si>
  <si>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</si>
  <si>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</si>
  <si>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</si>
  <si>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</si>
  <si>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</si>
  <si>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</si>
  <si>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</si>
  <si>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</si>
  <si>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</si>
  <si>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</si>
  <si>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</si>
  <si>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</si>
  <si>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</si>
  <si>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</si>
  <si>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</si>
  <si>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</si>
  <si>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</si>
  <si>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</si>
  <si>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</si>
  <si>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</si>
  <si>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</si>
  <si>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</si>
  <si>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</si>
  <si>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</si>
  <si>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</si>
  <si>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</si>
  <si>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</si>
  <si>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</si>
  <si>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</si>
  <si>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</si>
  <si>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</si>
  <si>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</si>
  <si>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</si>
  <si>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</si>
  <si>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</si>
  <si>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</si>
  <si>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</si>
  <si>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</si>
  <si>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</si>
  <si>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</si>
  <si>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</si>
  <si>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</si>
  <si>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</si>
  <si>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</si>
  <si>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</si>
  <si>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</si>
  <si>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</si>
  <si>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</si>
  <si>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</si>
  <si>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</si>
  <si>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</si>
  <si>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</si>
  <si>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</si>
  <si>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</si>
  <si>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</si>
  <si>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</si>
  <si>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</si>
  <si>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</si>
  <si>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</si>
  <si>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</si>
  <si>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</si>
  <si>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</si>
  <si>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</si>
  <si>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</si>
  <si>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</si>
  <si>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</si>
  <si>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</si>
  <si>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</si>
  <si>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</si>
  <si>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</si>
  <si>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</si>
  <si>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</si>
  <si>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</si>
  <si>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</si>
  <si>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</si>
  <si>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</si>
  <si>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</si>
  <si>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</si>
  <si>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</si>
  <si>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</si>
  <si>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</si>
  <si>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</si>
  <si>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</si>
  <si>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</si>
  <si>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</si>
  <si>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</si>
  <si>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</si>
  <si>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</si>
  <si>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</si>
  <si>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</si>
  <si>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</si>
  <si>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</si>
  <si>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</si>
  <si>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</si>
  <si>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</si>
  <si>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</si>
  <si>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</si>
  <si>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</si>
  <si>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</si>
  <si>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</si>
  <si>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</si>
  <si>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</si>
  <si>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</si>
  <si>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</si>
  <si>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</si>
  <si>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</si>
  <si>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</si>
  <si>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</si>
  <si>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</si>
  <si>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</si>
  <si>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</si>
  <si>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</si>
  <si>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</si>
  <si>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</si>
  <si>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</si>
  <si>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</si>
  <si>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</si>
  <si>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</si>
  <si>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</si>
  <si>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</si>
  <si>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</si>
  <si>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</si>
  <si>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</si>
  <si>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</si>
  <si>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</si>
  <si>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</si>
  <si>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</si>
  <si>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</si>
  <si>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</si>
  <si>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</si>
  <si>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</si>
  <si>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</si>
  <si>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</si>
  <si>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</si>
  <si>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</si>
  <si>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</si>
  <si>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</si>
  <si>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</si>
  <si>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</si>
  <si>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</si>
  <si>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</si>
  <si>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</si>
  <si>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</si>
  <si>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</si>
  <si>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</si>
  <si>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</si>
  <si>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</si>
  <si>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</si>
  <si>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</si>
  <si>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</si>
  <si>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</si>
  <si>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</si>
  <si>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</si>
  <si>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</si>
  <si>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</si>
  <si>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</si>
  <si>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</si>
  <si>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</si>
  <si>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</si>
  <si>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</si>
  <si>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</si>
  <si>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</si>
  <si>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</si>
  <si>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</si>
  <si>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</si>
  <si>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</si>
  <si>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</si>
  <si>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</si>
  <si>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</si>
  <si>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</si>
  <si>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</si>
  <si>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</si>
  <si>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</si>
  <si>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</si>
  <si>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</si>
  <si>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</si>
  <si>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</si>
  <si>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</si>
  <si>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</si>
  <si>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</si>
  <si>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</si>
  <si>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</si>
  <si>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</si>
  <si>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</si>
  <si>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</si>
  <si>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</si>
  <si>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</si>
  <si>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</si>
  <si>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</si>
  <si>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</si>
  <si>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</si>
  <si>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</si>
  <si>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</si>
  <si>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</si>
  <si>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</si>
  <si>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</si>
  <si>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</si>
  <si>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</si>
  <si>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</si>
  <si>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</si>
  <si>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</si>
  <si>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</si>
  <si>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</si>
  <si>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</si>
  <si>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</si>
  <si>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</si>
  <si>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</si>
  <si>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</si>
  <si>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</si>
  <si>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</si>
  <si>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</si>
  <si>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</si>
  <si>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</si>
  <si>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</si>
  <si>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</si>
  <si>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</si>
  <si>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</si>
  <si>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</si>
  <si>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</si>
  <si>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</si>
  <si>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</si>
  <si>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</si>
  <si>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</si>
  <si>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</si>
  <si>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</si>
  <si>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</si>
  <si>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</si>
  <si>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</si>
  <si>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</si>
  <si>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</si>
  <si>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</si>
  <si>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</si>
  <si>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</si>
  <si>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</si>
  <si>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</si>
  <si>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</si>
  <si>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</si>
  <si>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</si>
  <si>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</si>
  <si>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</si>
  <si>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</si>
  <si>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</si>
  <si>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</si>
  <si>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</si>
  <si>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</si>
  <si>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</si>
  <si>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</si>
  <si>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</si>
  <si>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</si>
  <si>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</si>
  <si>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</si>
  <si>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</si>
  <si>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</si>
  <si>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</si>
  <si>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</si>
  <si>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</si>
  <si>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</si>
  <si>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</si>
  <si>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</si>
  <si>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</si>
  <si>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</si>
  <si>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</si>
  <si>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</si>
  <si>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</si>
  <si>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</si>
  <si>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</si>
  <si>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</si>
  <si>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</si>
  <si>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</si>
  <si>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</si>
  <si>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</si>
  <si>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</si>
  <si>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</si>
  <si>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</si>
  <si>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</si>
  <si>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</si>
  <si>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</si>
  <si>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</si>
  <si>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</si>
  <si>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</si>
  <si>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</si>
  <si>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</si>
  <si>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</si>
  <si>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</si>
  <si>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</si>
  <si>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</si>
  <si>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</si>
  <si>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</si>
  <si>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</si>
  <si>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</si>
  <si>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</si>
  <si>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</si>
  <si>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</si>
  <si>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</si>
  <si>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</si>
  <si>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</si>
  <si>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</si>
  <si>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</si>
  <si>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</si>
  <si>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</si>
  <si>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</si>
  <si>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</si>
  <si>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</si>
  <si>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</si>
  <si>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</si>
  <si>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</si>
  <si>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</si>
  <si>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</si>
  <si>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</si>
  <si>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</si>
  <si>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</si>
  <si>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</si>
  <si>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</si>
  <si>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</si>
  <si>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</si>
  <si>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</si>
  <si>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</si>
  <si>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</si>
  <si>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</si>
  <si>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</si>
  <si>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</si>
  <si>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</si>
  <si>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</si>
  <si>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</si>
  <si>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</si>
  <si>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</si>
  <si>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</si>
  <si>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</si>
  <si>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</si>
  <si>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</si>
  <si>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</si>
  <si>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</si>
  <si>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</si>
  <si>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</si>
  <si>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</si>
  <si>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</si>
  <si>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</si>
  <si>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</si>
  <si>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</si>
  <si>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</si>
  <si>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</si>
  <si>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</si>
  <si>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</si>
  <si>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</si>
  <si>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</si>
  <si>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</si>
  <si>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</si>
  <si>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</si>
  <si>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</si>
  <si>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</si>
  <si>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</si>
  <si>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</si>
  <si>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</si>
  <si>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</si>
  <si>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</si>
  <si>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</si>
  <si>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</si>
  <si>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</si>
  <si>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</si>
  <si>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</si>
  <si>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</si>
  <si>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</si>
  <si>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</si>
  <si>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</si>
  <si>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</si>
  <si>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</si>
  <si>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</si>
  <si>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</si>
  <si>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</si>
  <si>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</si>
  <si>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</si>
  <si>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</si>
  <si>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</si>
  <si>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</si>
  <si>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</si>
  <si>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</si>
  <si>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</si>
  <si>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</si>
  <si>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</si>
  <si>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</si>
  <si>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</si>
  <si>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</si>
  <si>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</si>
  <si>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</si>
  <si>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</si>
  <si>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</si>
  <si>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</si>
  <si>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</si>
  <si>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</si>
  <si>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</si>
  <si>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</si>
  <si>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</si>
  <si>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</si>
  <si>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</si>
  <si>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</si>
  <si>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</si>
  <si>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</si>
  <si>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</si>
  <si>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</si>
  <si>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</si>
  <si>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</si>
  <si>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</si>
  <si>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</si>
  <si>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</si>
  <si>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</si>
  <si>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</si>
  <si>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</si>
  <si>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</si>
  <si>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</si>
  <si>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</si>
  <si>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</si>
  <si>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</si>
  <si>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</si>
  <si>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</si>
  <si>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</si>
  <si>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</si>
  <si>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</si>
  <si>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</si>
  <si>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</si>
  <si>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</si>
  <si>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</si>
  <si>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</si>
  <si>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</si>
  <si>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</si>
  <si>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</si>
  <si>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</si>
  <si>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</si>
  <si>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</si>
  <si>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</si>
  <si>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</si>
  <si>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</si>
  <si>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</si>
  <si>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</si>
  <si>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</si>
  <si>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</si>
  <si>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</si>
  <si>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</si>
  <si>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</si>
  <si>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</si>
  <si>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</si>
  <si>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</si>
  <si>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</si>
  <si>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</si>
  <si>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</si>
  <si>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</si>
  <si>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</si>
  <si>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</si>
  <si>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</si>
  <si>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</si>
  <si>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</si>
  <si>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</si>
  <si>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</si>
  <si>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</si>
  <si>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</si>
  <si>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</si>
  <si>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</si>
  <si>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</si>
  <si>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</si>
  <si>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</si>
  <si>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</si>
  <si>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</si>
  <si>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</si>
  <si>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</si>
  <si>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</si>
  <si>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</si>
  <si>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</si>
  <si>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</si>
  <si>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</si>
  <si>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</si>
  <si>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</si>
  <si>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</si>
  <si>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</si>
  <si>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</si>
  <si>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</si>
  <si>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</si>
  <si>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</si>
  <si>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</si>
  <si>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</si>
  <si>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</si>
  <si>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</si>
  <si>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</si>
  <si>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</si>
  <si>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</si>
  <si>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</si>
  <si>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</si>
  <si>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</si>
  <si>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</si>
  <si>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</si>
  <si>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</si>
  <si>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</si>
  <si>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</si>
  <si>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</si>
  <si>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</si>
  <si>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</si>
  <si>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</si>
  <si>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</si>
  <si>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</si>
  <si>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</si>
  <si>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</si>
  <si>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</si>
  <si>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</si>
  <si>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</si>
  <si>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</si>
  <si>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</si>
  <si>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</si>
  <si>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</si>
  <si>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</si>
  <si>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</si>
  <si>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</si>
  <si>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</si>
  <si>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</si>
  <si>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</si>
  <si>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</si>
  <si>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</si>
  <si>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</si>
  <si>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</si>
  <si>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</si>
  <si>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</si>
  <si>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</si>
  <si>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</si>
  <si>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</si>
  <si>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</si>
  <si>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</si>
  <si>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</si>
  <si>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</si>
  <si>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</si>
  <si>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</si>
  <si>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</si>
  <si>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</si>
  <si>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</si>
  <si>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</si>
  <si>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</si>
  <si>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</si>
  <si>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</si>
  <si>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</si>
  <si>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</si>
  <si>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</si>
  <si>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</si>
  <si>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</si>
  <si>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</si>
  <si>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</si>
  <si>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</si>
  <si>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</si>
  <si>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</si>
  <si>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</si>
  <si>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</si>
  <si>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</si>
  <si>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</si>
  <si>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</si>
  <si>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</si>
  <si>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</si>
  <si>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</si>
  <si>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</si>
  <si>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</si>
  <si>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</si>
  <si>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</si>
  <si>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</si>
  <si>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</si>
  <si>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</si>
  <si>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</si>
  <si>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</si>
  <si>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</si>
  <si>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</si>
  <si>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</si>
  <si>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</si>
  <si>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</si>
  <si>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</si>
  <si>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</si>
  <si>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</si>
  <si>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</si>
  <si>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</si>
  <si>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</si>
  <si>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</si>
  <si>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</si>
  <si>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</si>
  <si>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</si>
  <si>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</si>
  <si>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</si>
  <si>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</si>
  <si>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</si>
  <si>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</si>
  <si>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</si>
  <si>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</si>
  <si>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</si>
  <si>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</si>
  <si>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</si>
  <si>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</si>
  <si>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</si>
  <si>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</si>
  <si>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</si>
  <si>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</si>
  <si>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</si>
  <si>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</si>
  <si>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</si>
  <si>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</si>
  <si>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</si>
  <si>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</si>
  <si>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</si>
  <si>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</si>
  <si>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</si>
  <si>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</si>
  <si>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</si>
  <si>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</si>
  <si>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</si>
  <si>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</si>
  <si>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</si>
  <si>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</si>
  <si>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</si>
  <si>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</si>
  <si>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</si>
  <si>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</si>
  <si>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</si>
  <si>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</si>
  <si>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</si>
  <si>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</si>
  <si>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</si>
  <si>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</si>
  <si>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</si>
  <si>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</si>
  <si>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</si>
  <si>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</si>
  <si>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</si>
  <si>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</si>
  <si>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</si>
  <si>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</si>
  <si>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</si>
  <si>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</si>
  <si>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</si>
  <si>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</si>
  <si>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</si>
  <si>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</si>
  <si>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</si>
  <si>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</si>
  <si>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</si>
  <si>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</si>
  <si>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</si>
  <si>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</si>
  <si>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</si>
  <si>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</si>
  <si>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</si>
  <si>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</si>
  <si>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</si>
  <si>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</si>
  <si>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</si>
  <si>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</si>
  <si>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</si>
  <si>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</si>
  <si>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</si>
  <si>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</si>
  <si>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</si>
  <si>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</si>
  <si>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</si>
  <si>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</si>
  <si>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</si>
  <si>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</si>
  <si>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</si>
  <si>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</si>
  <si>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</si>
  <si>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</si>
  <si>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</si>
  <si>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</si>
  <si>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</si>
  <si>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</si>
  <si>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</si>
  <si>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</si>
  <si>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</si>
  <si>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</si>
  <si>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</si>
  <si>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</si>
  <si>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</si>
  <si>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</si>
  <si>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</si>
  <si>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</si>
  <si>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</si>
  <si>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</si>
  <si>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</si>
  <si>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</si>
  <si>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</si>
  <si>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</si>
  <si>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</si>
  <si>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</si>
  <si>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</si>
  <si>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</si>
  <si>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</si>
  <si>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</si>
  <si>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</si>
  <si>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</si>
  <si>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</si>
  <si>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</si>
  <si>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</si>
  <si>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</si>
  <si>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</si>
  <si>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</si>
  <si>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</si>
  <si>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</si>
  <si>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</si>
  <si>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</si>
  <si>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</si>
  <si>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</si>
  <si>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</si>
  <si>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</si>
  <si>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</si>
  <si>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</si>
  <si>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</si>
  <si>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</si>
  <si>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</si>
  <si>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</si>
  <si>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</si>
  <si>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</si>
  <si>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</si>
  <si>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</si>
  <si>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</si>
  <si>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</si>
  <si>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</si>
  <si>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</si>
  <si>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</si>
  <si>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</si>
  <si>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</si>
  <si>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</si>
  <si>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</si>
  <si>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</si>
  <si>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</si>
  <si>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</si>
  <si>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</si>
  <si>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</si>
  <si>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</si>
  <si>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</si>
  <si>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</si>
  <si>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</si>
  <si>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</si>
  <si>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</si>
  <si>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</si>
  <si>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</si>
  <si>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</si>
  <si>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</si>
  <si>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</si>
  <si>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</si>
  <si>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</si>
  <si>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</si>
  <si>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</si>
  <si>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</si>
  <si>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</si>
  <si>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</si>
  <si>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</si>
  <si>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</si>
  <si>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</si>
  <si>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</si>
  <si>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</si>
  <si>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</si>
  <si>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</si>
  <si>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</si>
  <si>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</si>
  <si>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</si>
  <si>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</si>
  <si>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</si>
  <si>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</si>
  <si>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</si>
  <si>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</si>
  <si>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</si>
  <si>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</si>
  <si>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</si>
  <si>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</si>
  <si>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</si>
  <si>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</si>
  <si>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</si>
  <si>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</si>
  <si>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</si>
  <si>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</si>
  <si>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</si>
  <si>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</si>
  <si>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</si>
  <si>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</si>
  <si>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</si>
  <si>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</si>
  <si>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</si>
  <si>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</si>
  <si>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</si>
  <si>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</si>
  <si>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</si>
  <si>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</si>
  <si>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</si>
  <si>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</si>
  <si>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</si>
  <si>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</si>
  <si>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</si>
  <si>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</si>
  <si>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</si>
  <si>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</si>
  <si>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</si>
  <si>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</si>
  <si>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</si>
  <si>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</si>
  <si>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</si>
  <si>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</si>
  <si>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</si>
  <si>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</si>
  <si>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</si>
  <si>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</si>
  <si>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</si>
  <si>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</si>
  <si>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</si>
  <si>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</si>
  <si>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</si>
  <si>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</si>
  <si>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</si>
  <si>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</si>
  <si>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</si>
  <si>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</si>
  <si>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</si>
  <si>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</si>
  <si>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</si>
  <si>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</si>
  <si>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</si>
  <si>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</si>
  <si>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</si>
  <si>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</si>
  <si>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</si>
  <si>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</si>
  <si>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</si>
  <si>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</si>
  <si>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</si>
  <si>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</si>
  <si>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</si>
  <si>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</si>
  <si>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</si>
  <si>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</si>
  <si>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</si>
  <si>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</si>
  <si>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</si>
  <si>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</si>
  <si>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</si>
  <si>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</si>
  <si>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</si>
  <si>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</si>
  <si>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</si>
  <si>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</si>
  <si>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</si>
  <si>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</si>
  <si>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</si>
  <si>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</si>
  <si>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</si>
  <si>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</si>
  <si>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</si>
  <si>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</si>
  <si>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</si>
  <si>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</si>
  <si>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</si>
  <si>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</si>
  <si>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</si>
  <si>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</si>
  <si>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</si>
  <si>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</si>
  <si>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</si>
  <si>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</si>
  <si>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</si>
  <si>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</si>
  <si>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</si>
  <si>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</si>
  <si>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</si>
  <si>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</si>
  <si>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</si>
  <si>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</si>
  <si>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</si>
  <si>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</si>
  <si>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</si>
  <si>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</si>
  <si>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</si>
  <si>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</si>
  <si>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</si>
  <si>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</si>
  <si>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</si>
  <si>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</si>
  <si>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</si>
  <si>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</si>
  <si>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</si>
  <si>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</si>
  <si>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</si>
  <si>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</si>
  <si>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</si>
  <si>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</si>
  <si>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</si>
  <si>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</si>
  <si>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</si>
  <si>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</si>
  <si>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</si>
  <si>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</si>
  <si>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</si>
  <si>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</si>
  <si>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</si>
  <si>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</si>
  <si>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</si>
  <si>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</si>
  <si>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</si>
  <si>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</si>
  <si>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</si>
  <si>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</si>
  <si>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</si>
  <si>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</si>
  <si>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</si>
  <si>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</si>
  <si>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</si>
  <si>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</si>
  <si>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</si>
  <si>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</si>
  <si>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</si>
  <si>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</si>
  <si>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</si>
  <si>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</si>
  <si>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</si>
  <si>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</si>
  <si>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</si>
  <si>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</si>
  <si>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</si>
  <si>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</si>
  <si>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</si>
  <si>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</si>
  <si>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</si>
  <si>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</si>
  <si>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</si>
  <si>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</si>
  <si>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</si>
  <si>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</si>
  <si>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</si>
  <si>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</si>
  <si>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</si>
  <si>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</si>
  <si>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</si>
  <si>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</si>
  <si>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</si>
  <si>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</si>
  <si>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</si>
  <si>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</si>
  <si>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</si>
  <si>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</si>
  <si>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</si>
  <si>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</si>
  <si>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</si>
  <si>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</si>
  <si>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</si>
  <si>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</si>
  <si>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</si>
  <si>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</si>
  <si>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</si>
  <si>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</si>
  <si>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</si>
  <si>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</si>
  <si>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</si>
  <si>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</si>
  <si>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</si>
  <si>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</si>
  <si>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</si>
  <si>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</si>
  <si>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</si>
  <si>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</si>
  <si>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</si>
  <si>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</si>
  <si>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</si>
  <si>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</si>
  <si>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</si>
  <si>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</si>
  <si>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</si>
  <si>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</si>
  <si>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</si>
  <si>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</si>
  <si>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</si>
  <si>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</si>
  <si>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</si>
  <si>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</si>
  <si>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</si>
  <si>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</si>
  <si>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</si>
  <si>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</si>
  <si>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</si>
  <si>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</si>
  <si>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</si>
  <si>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</si>
  <si>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</si>
  <si>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</si>
  <si>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</si>
  <si>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</si>
  <si>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</si>
  <si>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</si>
  <si>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</si>
  <si>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</si>
  <si>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</si>
  <si>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</si>
  <si>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</si>
  <si>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</si>
  <si>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</si>
  <si>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</si>
  <si>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</si>
  <si>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</si>
  <si>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</si>
  <si>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</si>
  <si>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</si>
  <si>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</si>
  <si>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</si>
  <si>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</si>
  <si>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</si>
  <si>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</si>
  <si>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</si>
  <si>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</si>
  <si>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</si>
  <si>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</si>
  <si>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</si>
  <si>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</si>
  <si>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</si>
  <si>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</si>
  <si>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</si>
  <si>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</si>
  <si>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</si>
  <si>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</si>
  <si>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</si>
  <si>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</si>
  <si>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</si>
  <si>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</si>
  <si>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</si>
  <si>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</si>
  <si>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</si>
  <si>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</si>
  <si>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</si>
  <si>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</si>
  <si>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</si>
  <si>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</si>
  <si>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</si>
  <si>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</si>
  <si>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</si>
  <si>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</si>
  <si>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</si>
  <si>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</si>
  <si>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</si>
  <si>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</si>
  <si>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</si>
  <si>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</si>
  <si>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</si>
  <si>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</si>
  <si>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</si>
  <si>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</si>
  <si>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</si>
  <si>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</si>
  <si>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</si>
  <si>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</si>
  <si>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</si>
  <si>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</si>
  <si>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</si>
  <si>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</si>
  <si>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</si>
  <si>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</si>
  <si>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</si>
  <si>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</si>
  <si>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</si>
  <si>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</si>
  <si>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</si>
  <si>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</si>
  <si>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</si>
  <si>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</si>
  <si>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</si>
  <si>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</si>
  <si>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</si>
  <si>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</si>
  <si>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</si>
  <si>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</si>
  <si>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</si>
  <si>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</si>
  <si>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</si>
  <si>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</si>
  <si>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</si>
  <si>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</si>
  <si>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</si>
  <si>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</si>
  <si>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</si>
  <si>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</si>
  <si>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</si>
  <si>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</si>
  <si>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</si>
  <si>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</si>
  <si>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</si>
  <si>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</si>
  <si>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</si>
  <si>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</si>
  <si>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</si>
  <si>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</si>
  <si>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</si>
  <si>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</si>
  <si>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</si>
  <si>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</si>
  <si>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</si>
  <si>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</si>
  <si>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</si>
  <si>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</si>
  <si>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</si>
  <si>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</si>
  <si>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</si>
  <si>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</si>
  <si>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</si>
  <si>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</si>
  <si>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</si>
  <si>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</si>
  <si>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</si>
  <si>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</si>
  <si>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</si>
  <si>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</si>
  <si>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</si>
  <si>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</si>
  <si>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</si>
  <si>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</si>
  <si>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</si>
  <si>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</si>
  <si>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</si>
  <si>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</si>
  <si>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</si>
  <si>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</si>
  <si>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</si>
  <si>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</si>
  <si>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</si>
  <si>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</si>
  <si>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</si>
  <si>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</si>
  <si>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</si>
  <si>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</si>
  <si>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</si>
  <si>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</si>
  <si>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</si>
  <si>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</si>
  <si>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</si>
  <si>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</si>
  <si>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</si>
  <si>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</si>
  <si>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</si>
  <si>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</si>
  <si>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</si>
  <si>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</si>
  <si>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</si>
  <si>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</si>
  <si>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</si>
  <si>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</si>
  <si>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</si>
  <si>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</si>
  <si>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</si>
  <si>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</si>
  <si>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</si>
  <si>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</si>
  <si>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</si>
  <si>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</si>
  <si>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</si>
  <si>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</si>
  <si>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</si>
  <si>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</si>
  <si>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</si>
  <si>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</si>
  <si>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</si>
  <si>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</si>
  <si>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</si>
  <si>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</si>
  <si>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</si>
  <si>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</si>
  <si>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</si>
  <si>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</si>
  <si>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</si>
  <si>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</si>
  <si>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</si>
  <si>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</si>
  <si>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</si>
  <si>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</si>
  <si>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</si>
  <si>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</si>
  <si>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</si>
  <si>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</si>
  <si>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</si>
  <si>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</si>
  <si>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</si>
  <si>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</si>
  <si>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</si>
  <si>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</si>
  <si>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</si>
  <si>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</si>
  <si>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</si>
  <si>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</si>
  <si>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</si>
  <si>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</si>
  <si>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</si>
  <si>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</si>
  <si>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</si>
  <si>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</si>
  <si>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</si>
  <si>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</si>
  <si>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</si>
  <si>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</si>
  <si>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</si>
  <si>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</si>
  <si>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</si>
  <si>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</si>
  <si>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</si>
  <si>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</si>
  <si>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</si>
  <si>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</si>
  <si>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</si>
  <si>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</si>
  <si>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</si>
  <si>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</si>
  <si>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</si>
  <si>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</si>
  <si>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</si>
  <si>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</si>
  <si>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</si>
  <si>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</si>
  <si>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</si>
  <si>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</si>
  <si>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</si>
  <si>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</si>
  <si>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</si>
  <si>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</si>
  <si>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</si>
  <si>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</si>
  <si>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</si>
  <si>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</si>
  <si>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</si>
  <si>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</si>
  <si>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</si>
  <si>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</si>
  <si>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</si>
  <si>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</si>
  <si>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</si>
  <si>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</si>
  <si>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</si>
  <si>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</si>
  <si>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</si>
  <si>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</si>
  <si>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</si>
  <si>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</si>
  <si>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</si>
  <si>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</si>
  <si>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</si>
  <si>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</si>
  <si>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</si>
  <si>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</si>
  <si>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</si>
  <si>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</si>
  <si>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</si>
  <si>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</si>
  <si>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</si>
  <si>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</si>
  <si>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</si>
  <si>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</si>
  <si>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</si>
  <si>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</si>
  <si>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</si>
  <si>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</si>
  <si>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</si>
  <si>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</si>
  <si>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</si>
  <si>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</si>
  <si>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</si>
  <si>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</si>
  <si>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</si>
  <si>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</si>
  <si>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</si>
  <si>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</si>
  <si>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</si>
  <si>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</si>
  <si>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</si>
  <si>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</si>
  <si>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</si>
  <si>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</si>
  <si>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</si>
  <si>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</si>
  <si>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</si>
  <si>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</si>
  <si>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</si>
  <si>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</si>
  <si>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</si>
  <si>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</si>
  <si>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</si>
  <si>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</si>
  <si>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</si>
  <si>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</si>
  <si>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</si>
  <si>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</si>
  <si>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</si>
  <si>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</si>
  <si>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</si>
  <si>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</si>
  <si>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</si>
  <si>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</si>
  <si>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</si>
  <si>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</si>
  <si>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</si>
  <si>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</si>
  <si>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</si>
  <si>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</si>
  <si>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</si>
  <si>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</si>
  <si>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</si>
  <si>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</si>
  <si>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</si>
  <si>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</si>
  <si>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</si>
  <si>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</si>
  <si>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</si>
  <si>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</si>
  <si>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</si>
  <si>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</si>
  <si>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</si>
  <si>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</si>
  <si>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</si>
  <si>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</si>
  <si>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</si>
  <si>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</si>
  <si>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</si>
  <si>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</si>
  <si>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</si>
  <si>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</si>
  <si>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</si>
  <si>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</si>
  <si>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</si>
  <si>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</si>
  <si>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</si>
  <si>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</si>
  <si>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</si>
  <si>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</si>
  <si>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</si>
  <si>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</si>
  <si>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</si>
  <si>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</si>
  <si>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</si>
  <si>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</si>
  <si>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</si>
  <si>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</si>
  <si>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</si>
  <si>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</si>
  <si>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</si>
  <si>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</si>
  <si>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</si>
  <si>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</si>
  <si>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</si>
  <si>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</si>
  <si>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</si>
  <si>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</si>
  <si>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</si>
  <si>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</si>
  <si>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</si>
  <si>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</si>
  <si>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</si>
  <si>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</si>
  <si>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</si>
  <si>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</si>
  <si>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</si>
  <si>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</si>
  <si>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</si>
  <si>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</si>
  <si>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</si>
  <si>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</si>
  <si>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</si>
  <si>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</si>
  <si>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</si>
  <si>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</si>
  <si>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</si>
  <si>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</si>
  <si>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</si>
  <si>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</si>
  <si>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</si>
  <si>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</si>
  <si>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</si>
  <si>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</si>
  <si>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</si>
  <si>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</si>
  <si>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</si>
  <si>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</si>
  <si>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</si>
  <si>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</si>
  <si>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</si>
  <si>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</si>
  <si>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</si>
  <si>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</si>
  <si>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</si>
  <si>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</si>
  <si>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</si>
  <si>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</si>
  <si>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</si>
  <si>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</si>
  <si>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</si>
  <si>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</si>
  <si>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</si>
  <si>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</si>
  <si>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</si>
  <si>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</si>
  <si>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</si>
  <si>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</si>
  <si>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</si>
  <si>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</si>
  <si>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</si>
  <si>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</si>
  <si>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</si>
  <si>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</si>
  <si>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</si>
  <si>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</si>
  <si>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</si>
  <si>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</si>
  <si>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</si>
  <si>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</si>
  <si>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</si>
  <si>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</si>
  <si>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</si>
  <si>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</si>
  <si>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</si>
  <si>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</si>
  <si>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</si>
  <si>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</si>
  <si>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</si>
  <si>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</si>
  <si>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</si>
  <si>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</si>
  <si>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</si>
  <si>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</si>
  <si>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</si>
  <si>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</si>
  <si>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</si>
  <si>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</si>
  <si>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</si>
  <si>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</si>
  <si>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</si>
  <si>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</si>
  <si>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</si>
  <si>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</si>
  <si>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</si>
  <si>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</si>
  <si>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</si>
  <si>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</si>
  <si>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</si>
  <si>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</si>
  <si>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</si>
  <si>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</si>
  <si>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</si>
  <si>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</si>
  <si>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</si>
  <si>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</si>
  <si>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</si>
  <si>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</si>
  <si>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</si>
  <si>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</si>
  <si>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</si>
  <si>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</si>
  <si>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</si>
  <si>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</si>
  <si>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</si>
  <si>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</si>
  <si>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</si>
  <si>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</si>
  <si>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</si>
  <si>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</si>
  <si>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</si>
  <si>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</si>
  <si>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</si>
  <si>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</si>
  <si>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</si>
  <si>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</si>
  <si>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</si>
  <si>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</si>
  <si>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</si>
  <si>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</si>
  <si>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</si>
  <si>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</si>
  <si>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</si>
  <si>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</si>
  <si>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</si>
  <si>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</si>
  <si>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</si>
  <si>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</si>
  <si>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</si>
  <si>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</si>
  <si>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</si>
  <si>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</si>
  <si>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</si>
  <si>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</si>
  <si>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</si>
  <si>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</si>
  <si>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</si>
  <si>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</si>
  <si>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</si>
  <si>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</si>
  <si>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</si>
  <si>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</si>
  <si>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</si>
  <si>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</si>
  <si>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</si>
  <si>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</si>
  <si>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</si>
  <si>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</si>
  <si>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</si>
  <si>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</si>
  <si>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</si>
  <si>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</si>
  <si>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</si>
  <si>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</si>
  <si>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</si>
  <si>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</si>
  <si>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</si>
  <si>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</si>
  <si>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</si>
  <si>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</si>
  <si>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</si>
  <si>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</si>
  <si>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</si>
  <si>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</si>
  <si>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</si>
  <si>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</si>
  <si>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</si>
  <si>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</si>
  <si>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</si>
  <si>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</si>
  <si>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</si>
  <si>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</si>
  <si>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</si>
  <si>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</si>
  <si>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</si>
  <si>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</si>
  <si>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</si>
  <si>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</si>
  <si>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</si>
  <si>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</si>
  <si>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</si>
  <si>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</si>
  <si>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</si>
  <si>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</si>
  <si>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</si>
  <si>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</si>
  <si>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</si>
  <si>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</si>
  <si>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</si>
  <si>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</si>
  <si>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</si>
  <si>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</si>
  <si>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</si>
  <si>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</si>
  <si>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</si>
  <si>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</si>
  <si>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</si>
  <si>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</si>
  <si>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</si>
  <si>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</si>
  <si>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</si>
  <si>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</si>
  <si>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</si>
  <si>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</si>
  <si>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</si>
  <si>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</si>
  <si>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</si>
  <si>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</si>
  <si>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</si>
  <si>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</si>
  <si>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</si>
  <si>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</si>
  <si>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</si>
  <si>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</si>
  <si>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</si>
  <si>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</si>
  <si>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</si>
  <si>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</si>
  <si>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</si>
  <si>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</si>
  <si>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</si>
  <si>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</si>
  <si>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</si>
  <si>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</si>
  <si>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</si>
  <si>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</si>
  <si>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</si>
  <si>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</si>
  <si>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</si>
  <si>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</si>
  <si>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</si>
  <si>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</si>
  <si>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</si>
  <si>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</si>
  <si>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</si>
  <si>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</si>
  <si>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</si>
  <si>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</si>
  <si>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</si>
  <si>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</si>
  <si>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</si>
  <si>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</si>
  <si>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</si>
  <si>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</si>
  <si>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</si>
  <si>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</si>
  <si>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</si>
  <si>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</si>
  <si>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</si>
  <si>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</si>
  <si>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</si>
  <si>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</si>
  <si>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</si>
  <si>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</si>
  <si>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</si>
  <si>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</si>
  <si>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</si>
  <si>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</si>
  <si>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</si>
  <si>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</si>
  <si>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</si>
  <si>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</si>
  <si>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</si>
  <si>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</si>
  <si>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</si>
  <si>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</si>
  <si>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</si>
  <si>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</si>
  <si>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</si>
  <si>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</si>
  <si>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</si>
  <si>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</si>
  <si>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</si>
  <si>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</si>
  <si>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</si>
  <si>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</si>
  <si>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</si>
  <si>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</si>
  <si>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</si>
  <si>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</si>
  <si>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</si>
  <si>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</si>
  <si>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</si>
  <si>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</si>
  <si>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</si>
  <si>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</si>
  <si>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</si>
  <si>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</si>
  <si>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</si>
  <si>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</si>
  <si>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</si>
  <si>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</si>
  <si>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</si>
  <si>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</si>
  <si>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</si>
  <si>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</si>
  <si>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</si>
  <si>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</si>
  <si>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</si>
  <si>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</si>
  <si>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</si>
  <si>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</si>
  <si>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</si>
  <si>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</si>
  <si>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</si>
  <si>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</si>
  <si>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</si>
  <si>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</si>
  <si>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</si>
  <si>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</si>
  <si>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</si>
  <si>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</si>
  <si>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</si>
  <si>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</si>
  <si>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</si>
  <si>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</si>
  <si>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</si>
  <si>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</si>
  <si>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</si>
  <si>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</si>
  <si>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</si>
  <si>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</si>
  <si>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</si>
  <si>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</si>
  <si>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</si>
  <si>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</si>
  <si>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</si>
  <si>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</si>
  <si>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</si>
  <si>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</si>
  <si>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</si>
  <si>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</si>
  <si>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</si>
  <si>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</si>
  <si>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</si>
  <si>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</si>
  <si>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</si>
  <si>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</si>
  <si>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</si>
  <si>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</si>
  <si>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</si>
  <si>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</si>
  <si>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</si>
  <si>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</si>
  <si>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</si>
  <si>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</si>
  <si>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</si>
  <si>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</si>
  <si>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</si>
  <si>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</si>
  <si>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</si>
  <si>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</si>
  <si>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</si>
  <si>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</si>
  <si>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</si>
  <si>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</si>
  <si>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</si>
  <si>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</si>
  <si>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</si>
  <si>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</si>
  <si>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</si>
  <si>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</si>
  <si>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</si>
  <si>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</si>
  <si>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</si>
  <si>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</si>
  <si>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</si>
  <si>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</si>
  <si>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</si>
  <si>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</si>
  <si>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</si>
  <si>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</si>
  <si>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</si>
  <si>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</si>
  <si>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</si>
  <si>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</si>
  <si>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</si>
  <si>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</si>
  <si>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</si>
  <si>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</si>
  <si>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</si>
  <si>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</si>
  <si>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</si>
  <si>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</si>
  <si>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</si>
  <si>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</si>
  <si>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</si>
  <si>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</si>
  <si>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</si>
  <si>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</si>
  <si>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</si>
  <si>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</si>
  <si>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</si>
  <si>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</si>
  <si>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</si>
  <si>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</si>
  <si>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</si>
  <si>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</si>
  <si>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</si>
  <si>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</si>
  <si>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</si>
  <si>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</si>
  <si>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</si>
  <si>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</si>
  <si>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</si>
  <si>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</si>
  <si>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</si>
  <si>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</si>
  <si>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</si>
  <si>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</si>
  <si>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</si>
  <si>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</si>
  <si>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</si>
  <si>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</si>
  <si>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</si>
  <si>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</si>
  <si>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</si>
  <si>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</si>
  <si>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</si>
  <si>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</si>
  <si>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</si>
  <si>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</si>
  <si>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</si>
  <si>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</si>
  <si>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</si>
  <si>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</si>
  <si>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</si>
  <si>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</si>
  <si>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</si>
  <si>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</si>
  <si>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</si>
  <si>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</si>
  <si>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</si>
  <si>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</si>
  <si>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</si>
  <si>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</si>
  <si>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</si>
  <si>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</si>
  <si>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</si>
  <si>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</si>
  <si>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</si>
  <si>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</si>
  <si>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</si>
  <si>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</si>
  <si>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</si>
  <si>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</si>
  <si>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</si>
  <si>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</si>
  <si>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</si>
  <si>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</si>
  <si>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</si>
  <si>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</si>
  <si>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</si>
  <si>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</si>
  <si>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</si>
  <si>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</si>
  <si>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</si>
  <si>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</si>
  <si>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</si>
  <si>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</si>
  <si>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</si>
  <si>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</si>
  <si>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</si>
  <si>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</si>
  <si>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</si>
  <si>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</si>
  <si>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</si>
  <si>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</si>
  <si>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</si>
  <si>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</si>
  <si>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</si>
  <si>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</si>
  <si>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</si>
  <si>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</si>
  <si>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</si>
  <si>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</si>
  <si>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</si>
  <si>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</si>
  <si>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</si>
  <si>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</si>
  <si>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</si>
  <si>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</si>
  <si>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</si>
  <si>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</si>
  <si>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</si>
  <si>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</si>
  <si>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</si>
  <si>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</si>
  <si>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</si>
  <si>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</si>
  <si>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</si>
  <si>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</si>
  <si>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</si>
  <si>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</si>
  <si>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</si>
  <si>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</si>
  <si>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</si>
  <si>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</si>
  <si>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</si>
  <si>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</si>
  <si>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</si>
  <si>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</si>
  <si>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</si>
  <si>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</si>
  <si>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</si>
  <si>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</si>
  <si>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</si>
  <si>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</si>
  <si>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</si>
  <si>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</si>
  <si>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</si>
  <si>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</si>
  <si>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</si>
  <si>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</si>
  <si>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</si>
  <si>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</si>
  <si>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</si>
  <si>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</si>
  <si>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</si>
  <si>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</si>
  <si>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</si>
  <si>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</si>
  <si>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</si>
  <si>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</si>
  <si>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</si>
  <si>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</si>
  <si>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</si>
  <si>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</si>
  <si>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</si>
  <si>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</si>
  <si>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</si>
  <si>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</si>
  <si>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</si>
  <si>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</si>
  <si>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</si>
  <si>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</si>
  <si>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</si>
  <si>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</si>
  <si>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</si>
  <si>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</si>
  <si>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</si>
  <si>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</si>
  <si>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</si>
  <si>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</si>
  <si>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</si>
  <si>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</si>
  <si>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</si>
  <si>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</si>
  <si>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</si>
  <si>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</si>
  <si>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</si>
  <si>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</si>
  <si>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</si>
  <si>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</si>
  <si>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</si>
  <si>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</si>
  <si>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</si>
  <si>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</si>
  <si>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</si>
  <si>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</si>
  <si>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</si>
  <si>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</si>
  <si>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</si>
  <si>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</si>
  <si>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</si>
  <si>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</si>
  <si>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</si>
  <si>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</si>
  <si>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</si>
  <si>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</si>
  <si>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</si>
  <si>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</si>
  <si>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</si>
  <si>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</si>
  <si>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</si>
  <si>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</si>
  <si>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</si>
  <si>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</si>
  <si>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</si>
  <si>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</si>
  <si>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</si>
  <si>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</si>
  <si>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</si>
  <si>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</si>
  <si>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</si>
  <si>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</si>
  <si>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</si>
  <si>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</si>
  <si>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</si>
  <si>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</si>
  <si>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</si>
  <si>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</si>
  <si>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</si>
  <si>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</si>
  <si>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</si>
  <si>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</si>
  <si>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</si>
  <si>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</si>
  <si>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</si>
  <si>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</si>
  <si>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</si>
  <si>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</si>
  <si>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</si>
  <si>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</si>
  <si>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</si>
  <si>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</si>
  <si>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</si>
  <si>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</si>
  <si>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</si>
  <si>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</si>
  <si>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</si>
  <si>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</si>
  <si>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</si>
  <si>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</si>
  <si>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</si>
  <si>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</si>
  <si>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</si>
  <si>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</si>
  <si>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</si>
  <si>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</si>
  <si>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</si>
  <si>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</si>
  <si>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</si>
  <si>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</si>
  <si>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</si>
  <si>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</si>
  <si>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</si>
  <si>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</si>
  <si>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</si>
  <si>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</si>
  <si>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</si>
  <si>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</si>
  <si>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</si>
  <si>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</si>
  <si>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</si>
  <si>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</si>
  <si>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</si>
  <si>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</si>
  <si>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</si>
  <si>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</si>
  <si>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</si>
  <si>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</si>
  <si>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</si>
  <si>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</si>
  <si>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</si>
  <si>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</si>
  <si>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</si>
  <si>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</si>
  <si>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</si>
  <si>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</si>
  <si>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</si>
  <si>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</si>
  <si>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</si>
  <si>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</si>
  <si>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</si>
  <si>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</si>
  <si>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</si>
  <si>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</si>
  <si>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</si>
  <si>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</si>
  <si>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</si>
  <si>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</si>
  <si>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</si>
  <si>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</si>
  <si>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</si>
  <si>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</si>
  <si>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</si>
  <si>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</si>
  <si>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</si>
  <si>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</si>
  <si>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</si>
  <si>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</si>
  <si>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</si>
  <si>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</si>
  <si>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</si>
  <si>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</si>
  <si>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</si>
  <si>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</si>
  <si>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</si>
  <si>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</si>
  <si>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</si>
  <si>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</si>
  <si>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</si>
  <si>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</si>
  <si>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</si>
  <si>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</si>
  <si>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</si>
  <si>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</si>
  <si>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</si>
  <si>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</si>
  <si>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</si>
  <si>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</si>
  <si>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</si>
  <si>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</si>
  <si>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</si>
  <si>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</si>
  <si>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</si>
  <si>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</si>
  <si>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</si>
  <si>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</si>
  <si>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</si>
  <si>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</si>
  <si>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</si>
  <si>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</si>
  <si>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</si>
  <si>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</si>
  <si>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</si>
  <si>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</si>
  <si>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</si>
  <si>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</si>
  <si>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</si>
  <si>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</si>
  <si>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</si>
  <si>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</si>
  <si>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</si>
  <si>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</si>
  <si>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</si>
  <si>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</si>
  <si>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</si>
  <si>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</si>
  <si>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</si>
  <si>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</si>
  <si>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</si>
  <si>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</si>
  <si>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</si>
  <si>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</si>
  <si>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</si>
  <si>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</si>
  <si>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</si>
  <si>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</si>
  <si>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</si>
  <si>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</si>
  <si>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</si>
  <si>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</si>
  <si>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</si>
  <si>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</si>
  <si>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</si>
  <si>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</si>
  <si>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</si>
  <si>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</si>
  <si>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</si>
  <si>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</si>
  <si>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</si>
  <si>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</si>
  <si>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</si>
  <si>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</si>
  <si>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</si>
  <si>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</si>
  <si>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</si>
  <si>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</si>
  <si>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</si>
  <si>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</si>
  <si>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</si>
  <si>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</si>
  <si>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</si>
  <si>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</si>
  <si>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</si>
  <si>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</si>
  <si>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</si>
  <si>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</si>
  <si>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</si>
  <si>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</si>
  <si>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</si>
  <si>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</si>
  <si>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</si>
  <si>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</si>
  <si>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</si>
  <si>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</si>
  <si>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</si>
  <si>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</si>
  <si>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</si>
  <si>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</si>
  <si>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</si>
  <si>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</si>
  <si>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</si>
  <si>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</si>
  <si>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</si>
  <si>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</si>
  <si>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</si>
  <si>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</si>
  <si>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</si>
  <si>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</si>
  <si>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</si>
  <si>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</si>
  <si>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</si>
  <si>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</si>
  <si>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</si>
  <si>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</si>
  <si>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</si>
  <si>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</si>
  <si>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</si>
  <si>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</si>
  <si>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</si>
  <si>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</si>
  <si>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</si>
  <si>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</si>
  <si>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</si>
  <si>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</si>
  <si>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</si>
  <si>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</si>
  <si>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</si>
  <si>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</si>
  <si>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</si>
  <si>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</si>
  <si>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</si>
  <si>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</si>
  <si>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</si>
  <si>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</si>
  <si>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</si>
  <si>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</si>
  <si>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</si>
  <si>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</si>
  <si>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</si>
  <si>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</si>
  <si>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</si>
  <si>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</si>
  <si>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</si>
  <si>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</si>
  <si>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</si>
  <si>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</si>
  <si>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</si>
  <si>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</si>
  <si>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</si>
  <si>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</si>
  <si>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</si>
  <si>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</si>
  <si>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</si>
  <si>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</si>
  <si>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</si>
  <si>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</si>
  <si>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</si>
  <si>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</si>
  <si>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</si>
  <si>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</si>
  <si>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</si>
  <si>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</si>
  <si>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</si>
  <si>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</si>
  <si>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</si>
  <si>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</si>
  <si>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</si>
  <si>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</si>
  <si>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</si>
  <si>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</si>
  <si>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</si>
  <si>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</si>
  <si>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</si>
  <si>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</si>
  <si>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</si>
  <si>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</si>
  <si>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</si>
  <si>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</si>
  <si>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</si>
  <si>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</si>
  <si>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</si>
  <si>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</si>
  <si>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</si>
  <si>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</si>
  <si>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</si>
  <si>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</si>
  <si>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</si>
  <si>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</si>
  <si>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</si>
  <si>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</si>
  <si>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</si>
  <si>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</si>
  <si>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</si>
  <si>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</si>
  <si>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</si>
  <si>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</si>
  <si>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</si>
  <si>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</si>
  <si>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</si>
  <si>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</si>
  <si>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</si>
  <si>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</si>
  <si>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</si>
  <si>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</si>
  <si>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</si>
  <si>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</si>
  <si>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</si>
  <si>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</si>
  <si>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</si>
  <si>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</si>
  <si>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</si>
  <si>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</si>
  <si>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</si>
  <si>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</si>
  <si>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</si>
  <si>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</si>
  <si>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</si>
  <si>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</si>
  <si>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</si>
  <si>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</si>
  <si>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</si>
  <si>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</si>
  <si>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</si>
  <si>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</si>
  <si>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</si>
  <si>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</si>
  <si>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</si>
  <si>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</si>
  <si>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</si>
  <si>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</si>
  <si>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</si>
  <si>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</si>
  <si>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</si>
  <si>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</si>
  <si>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</si>
  <si>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</si>
  <si>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</si>
  <si>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</si>
  <si>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</si>
  <si>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</si>
  <si>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</si>
  <si>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</si>
  <si>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</si>
  <si>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</si>
  <si>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</si>
  <si>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</si>
  <si>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</si>
  <si>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</si>
  <si>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</si>
  <si>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</si>
  <si>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</si>
  <si>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</si>
  <si>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</si>
  <si>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</si>
  <si>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</si>
  <si>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</si>
  <si>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</si>
  <si>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</si>
  <si>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</si>
  <si>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</si>
  <si>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</si>
  <si>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</si>
  <si>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</si>
  <si>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</si>
  <si>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</si>
  <si>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</si>
  <si>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</si>
  <si>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</si>
  <si>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</si>
  <si>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</si>
  <si>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</si>
  <si>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</si>
  <si>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</si>
  <si>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</si>
  <si>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</si>
  <si>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</si>
  <si>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</si>
  <si>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</si>
  <si>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</si>
  <si>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</si>
  <si>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</si>
  <si>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</si>
  <si>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</si>
  <si>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</si>
  <si>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</si>
  <si>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</si>
  <si>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</si>
  <si>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</si>
  <si>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</si>
  <si>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</si>
  <si>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</si>
  <si>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</si>
  <si>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</si>
  <si>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</si>
  <si>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</si>
  <si>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</si>
  <si>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</si>
  <si>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</si>
  <si>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</si>
  <si>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</si>
  <si>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</si>
  <si>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</si>
  <si>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</si>
  <si>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</si>
  <si>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</si>
  <si>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</si>
  <si>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</si>
  <si>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</si>
  <si>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</si>
  <si>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</si>
  <si>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</si>
  <si>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</si>
  <si>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</si>
  <si>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</si>
  <si>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</si>
  <si>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</si>
  <si>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</si>
  <si>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</si>
  <si>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</si>
  <si>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</si>
  <si>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</si>
  <si>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</si>
  <si>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</si>
  <si>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</si>
  <si>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</si>
  <si>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</si>
  <si>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</si>
  <si>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</si>
  <si>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</si>
  <si>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</si>
  <si>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</si>
  <si>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</si>
  <si>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</si>
  <si>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</si>
  <si>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</si>
  <si>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</si>
  <si>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</si>
  <si>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</si>
  <si>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</si>
  <si>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</si>
  <si>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</si>
  <si>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</si>
  <si>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</si>
  <si>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</si>
  <si>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</si>
  <si>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</si>
  <si>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</si>
  <si>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</si>
  <si>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</si>
  <si>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</si>
  <si>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</si>
  <si>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</si>
  <si>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</si>
  <si>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</si>
  <si>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</si>
  <si>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</si>
  <si>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</si>
  <si>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</si>
  <si>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</si>
  <si>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</si>
  <si>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</si>
  <si>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</si>
  <si>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</si>
  <si>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</si>
  <si>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</si>
  <si>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</si>
  <si>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</si>
  <si>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</si>
  <si>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</si>
  <si>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</si>
  <si>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</si>
  <si>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</si>
  <si>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</si>
  <si>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</si>
  <si>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</si>
  <si>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</si>
  <si>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</si>
  <si>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</si>
  <si>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</si>
  <si>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</si>
  <si>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</si>
  <si>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</si>
  <si>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</si>
  <si>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</si>
  <si>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</si>
  <si>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</si>
  <si>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</si>
  <si>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</si>
  <si>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</si>
  <si>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</si>
  <si>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</si>
  <si>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</si>
  <si>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</si>
  <si>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</si>
  <si>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</si>
  <si>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</si>
  <si>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</si>
  <si>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</si>
  <si>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</si>
  <si>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</si>
  <si>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</si>
  <si>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</si>
  <si>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</si>
  <si>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</si>
  <si>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</si>
  <si>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</si>
  <si>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</si>
  <si>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</si>
  <si>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</si>
  <si>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</si>
  <si>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</si>
  <si>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</si>
  <si>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</si>
  <si>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</si>
  <si>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</si>
  <si>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</si>
  <si>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</si>
  <si>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</si>
  <si>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</si>
  <si>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</si>
  <si>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</si>
  <si>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</si>
  <si>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</si>
  <si>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</si>
  <si>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</si>
  <si>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</si>
  <si>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</si>
  <si>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</si>
  <si>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</si>
  <si>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</si>
  <si>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</si>
  <si>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</si>
  <si>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</si>
  <si>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</si>
  <si>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</si>
  <si>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</si>
  <si>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</si>
  <si>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</si>
  <si>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</si>
  <si>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</si>
  <si>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</si>
  <si>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</si>
  <si>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</si>
  <si>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</si>
  <si>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</si>
  <si>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</si>
  <si>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</si>
  <si>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</si>
  <si>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</si>
  <si>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</si>
  <si>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</si>
  <si>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</si>
  <si>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</si>
  <si>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</si>
  <si>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</si>
  <si>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</si>
  <si>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</si>
  <si>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</si>
  <si>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</si>
  <si>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</si>
  <si>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</si>
  <si>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</si>
  <si>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</si>
  <si>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</si>
  <si>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</si>
  <si>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</si>
  <si>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</si>
  <si>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</si>
  <si>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</si>
  <si>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</si>
  <si>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</si>
  <si>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</si>
  <si>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</si>
  <si>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</si>
  <si>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</si>
  <si>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</si>
  <si>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</si>
  <si>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</si>
  <si>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</si>
  <si>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</si>
  <si>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</si>
  <si>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</si>
  <si>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</si>
  <si>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</si>
  <si>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</si>
  <si>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</si>
  <si>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</si>
  <si>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</si>
  <si>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</si>
  <si>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</si>
  <si>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</si>
  <si>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</si>
  <si>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</si>
  <si>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</si>
  <si>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</si>
  <si>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</si>
  <si>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</si>
  <si>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</si>
  <si>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</si>
  <si>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</si>
  <si>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</si>
  <si>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</si>
  <si>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</si>
  <si>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</si>
  <si>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</si>
  <si>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</si>
  <si>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</si>
  <si>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</si>
  <si>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</si>
  <si>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</si>
  <si>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</si>
  <si>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</si>
  <si>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</si>
  <si>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</si>
  <si>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</si>
  <si>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</si>
  <si>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</si>
  <si>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</si>
  <si>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</si>
  <si>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</si>
  <si>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</si>
  <si>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</si>
  <si>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</si>
  <si>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</si>
  <si>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</si>
  <si>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</si>
  <si>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</si>
  <si>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</si>
  <si>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</si>
  <si>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</si>
  <si>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</si>
  <si>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</si>
  <si>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</si>
  <si>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</si>
  <si>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</si>
  <si>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</si>
  <si>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</si>
  <si>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</si>
  <si>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</si>
  <si>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</si>
  <si>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</si>
  <si>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</si>
  <si>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</si>
  <si>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</si>
  <si>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</si>
  <si>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</si>
  <si>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</si>
  <si>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</si>
  <si>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</si>
  <si>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</si>
  <si>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</si>
  <si>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</si>
  <si>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</si>
  <si>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</si>
  <si>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</si>
  <si>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</si>
  <si>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</si>
  <si>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</si>
  <si>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</si>
  <si>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</si>
  <si>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</si>
  <si>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</si>
  <si>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</si>
  <si>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</si>
  <si>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</si>
  <si>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</si>
  <si>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</si>
  <si>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</si>
  <si>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</si>
  <si>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</si>
  <si>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</si>
  <si>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</si>
  <si>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</si>
  <si>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</si>
  <si>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</si>
  <si>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</si>
  <si>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</si>
  <si>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</si>
  <si>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</si>
  <si>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</si>
  <si>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</si>
  <si>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</si>
  <si>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</si>
  <si>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</si>
  <si>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</si>
  <si>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</si>
  <si>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</si>
  <si>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</si>
  <si>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</si>
  <si>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</si>
  <si>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</si>
  <si>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</si>
  <si>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</si>
  <si>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</si>
  <si>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</si>
  <si>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</si>
  <si>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</si>
  <si>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</si>
  <si>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</si>
  <si>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</si>
  <si>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</si>
  <si>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</si>
  <si>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</si>
  <si>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</si>
  <si>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</si>
  <si>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</si>
  <si>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</si>
  <si>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</si>
  <si>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</si>
  <si>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</si>
  <si>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</si>
  <si>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</si>
  <si>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</si>
  <si>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</si>
  <si>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</si>
  <si>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</si>
  <si>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</si>
  <si>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</si>
  <si>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</si>
  <si>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</si>
  <si>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</si>
  <si>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</si>
  <si>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</si>
  <si>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</si>
  <si>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</si>
  <si>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</si>
  <si>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</si>
  <si>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</si>
  <si>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</si>
  <si>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</si>
  <si>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</si>
  <si>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</si>
  <si>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</si>
  <si>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</si>
  <si>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</si>
  <si>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</si>
  <si>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</si>
  <si>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</si>
  <si>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</si>
  <si>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</si>
  <si>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</si>
  <si>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</si>
  <si>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</si>
  <si>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</si>
  <si>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</si>
  <si>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</si>
  <si>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</si>
  <si>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</si>
  <si>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</si>
  <si>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</si>
  <si>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</si>
  <si>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</si>
  <si>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</si>
  <si>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</si>
  <si>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</si>
  <si>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</si>
  <si>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</si>
  <si>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</si>
  <si>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</si>
  <si>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</si>
  <si>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</si>
  <si>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</si>
  <si>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</si>
  <si>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</si>
  <si>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</si>
  <si>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</si>
  <si>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</si>
  <si>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</si>
  <si>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</si>
  <si>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</si>
  <si>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</si>
  <si>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</si>
  <si>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</si>
  <si>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</si>
  <si>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</si>
  <si>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</si>
  <si>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</si>
  <si>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</si>
  <si>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</si>
  <si>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</si>
  <si>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</si>
  <si>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</si>
  <si>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</si>
  <si>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</si>
  <si>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</si>
  <si>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</si>
  <si>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</si>
  <si>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</si>
  <si>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</si>
  <si>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</si>
  <si>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</si>
  <si>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</si>
  <si>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</si>
  <si>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</si>
  <si>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</si>
  <si>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</si>
  <si>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</si>
  <si>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</si>
  <si>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</si>
  <si>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</si>
  <si>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</si>
  <si>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</si>
  <si>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</si>
  <si>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</si>
  <si>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</si>
  <si>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</si>
  <si>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</si>
  <si>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</si>
  <si>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</si>
  <si>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</si>
  <si>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</si>
  <si>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</si>
  <si>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</si>
  <si>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</si>
  <si>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</si>
  <si>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</si>
  <si>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</si>
  <si>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</si>
  <si>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</si>
  <si>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</si>
  <si>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</si>
  <si>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</si>
  <si>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</si>
  <si>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</si>
  <si>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</si>
  <si>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</si>
  <si>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</si>
  <si>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</si>
  <si>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</si>
  <si>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</si>
  <si>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</si>
  <si>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</si>
  <si>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</si>
  <si>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</si>
  <si>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</si>
  <si>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</si>
  <si>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</si>
  <si>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</si>
  <si>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</si>
  <si>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</si>
  <si>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</si>
  <si>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</si>
  <si>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</si>
  <si>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</si>
  <si>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</si>
  <si>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</si>
  <si>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</si>
  <si>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</si>
  <si>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</si>
  <si>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</si>
  <si>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</si>
  <si>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</si>
  <si>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</si>
  <si>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</si>
  <si>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</si>
  <si>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</si>
  <si>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</si>
  <si>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</si>
  <si>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</si>
  <si>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</si>
  <si>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</si>
  <si>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</si>
  <si>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</si>
  <si>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</si>
  <si>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</si>
  <si>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</si>
  <si>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</si>
  <si>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</si>
  <si>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</si>
  <si>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</si>
  <si>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</si>
  <si>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</si>
  <si>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</si>
  <si>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</si>
  <si>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</si>
  <si>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</si>
  <si>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</si>
  <si>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</si>
  <si>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</si>
  <si>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</si>
  <si>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</si>
  <si>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</si>
  <si>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</si>
  <si>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</si>
  <si>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</si>
  <si>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</si>
  <si>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</si>
  <si>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</si>
  <si>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</si>
  <si>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</si>
  <si>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</si>
  <si>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</si>
  <si>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</si>
  <si>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</si>
  <si>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</si>
  <si>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</si>
  <si>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</si>
  <si>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</si>
  <si>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</si>
  <si>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</si>
  <si>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</si>
  <si>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</si>
  <si>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</si>
  <si>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</si>
  <si>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</si>
  <si>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</si>
  <si>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</si>
  <si>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</si>
  <si>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</si>
  <si>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</si>
  <si>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</si>
  <si>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</si>
  <si>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</si>
  <si>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</si>
  <si>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</si>
  <si>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</si>
  <si>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</si>
  <si>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</si>
  <si>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</si>
  <si>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</si>
  <si>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</si>
  <si>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</si>
  <si>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</si>
  <si>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</si>
  <si>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</si>
  <si>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</si>
  <si>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</si>
  <si>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</si>
  <si>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</si>
  <si>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</si>
  <si>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</si>
  <si>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</si>
  <si>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</si>
  <si>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</si>
  <si>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</si>
  <si>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</si>
  <si>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</si>
  <si>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</si>
  <si>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</si>
  <si>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</si>
  <si>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</si>
  <si>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</si>
  <si>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</si>
  <si>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</si>
  <si>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</si>
  <si>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</si>
  <si>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</si>
  <si>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</si>
  <si>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</si>
  <si>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</si>
  <si>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</si>
  <si>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</si>
  <si>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</si>
  <si>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</si>
  <si>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</si>
  <si>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</si>
  <si>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</si>
  <si>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</si>
  <si>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</si>
  <si>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</si>
  <si>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</si>
  <si>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</si>
  <si>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</si>
  <si>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</si>
  <si>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</si>
  <si>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</si>
  <si>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</si>
  <si>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</si>
  <si>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</si>
  <si>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</si>
  <si>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</si>
  <si>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</si>
  <si>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</si>
  <si>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</si>
  <si>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</si>
  <si>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</si>
  <si>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</si>
  <si>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</si>
  <si>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</si>
  <si>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</si>
  <si>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</si>
  <si>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</si>
  <si>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</si>
  <si>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</si>
  <si>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</si>
  <si>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</si>
  <si>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</si>
  <si>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</si>
  <si>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</si>
  <si>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</si>
  <si>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</si>
  <si>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</si>
  <si>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</si>
  <si>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</si>
  <si>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</si>
  <si>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</si>
  <si>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</si>
  <si>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</si>
  <si>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</si>
  <si>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</si>
  <si>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</si>
  <si>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</si>
  <si>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</si>
  <si>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</si>
  <si>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</si>
  <si>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</si>
  <si>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</si>
  <si>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</si>
  <si>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</si>
  <si>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</si>
  <si>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</si>
  <si>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</si>
  <si>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</si>
  <si>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</si>
  <si>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</si>
  <si>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</si>
  <si>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</si>
  <si>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</si>
  <si>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</si>
  <si>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</si>
  <si>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</si>
  <si>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</si>
  <si>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</si>
  <si>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</si>
  <si>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</si>
  <si>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</si>
  <si>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</si>
  <si>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</si>
  <si>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</si>
  <si>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</si>
  <si>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</si>
  <si>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</si>
  <si>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</si>
  <si>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</si>
  <si>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</si>
  <si>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</si>
  <si>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</si>
  <si>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</si>
  <si>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</si>
  <si>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</si>
  <si>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</si>
  <si>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</si>
  <si>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</si>
  <si>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</si>
  <si>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</si>
  <si>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</si>
  <si>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</si>
  <si>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</si>
  <si>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</si>
  <si>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</si>
  <si>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</si>
  <si>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</si>
  <si>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</si>
  <si>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</si>
  <si>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</si>
  <si>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</si>
  <si>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</si>
  <si>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</si>
  <si>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</si>
  <si>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</si>
  <si>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</si>
  <si>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</si>
  <si>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</si>
  <si>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</si>
  <si>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</si>
  <si>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</si>
  <si>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</si>
  <si>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</si>
  <si>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</si>
  <si>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</si>
  <si>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</si>
  <si>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</si>
  <si>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</si>
  <si>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</si>
  <si>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</si>
  <si>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</si>
  <si>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</si>
  <si>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</si>
  <si>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</si>
  <si>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</si>
  <si>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</si>
  <si>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</si>
  <si>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</si>
  <si>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</si>
  <si>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</si>
  <si>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</si>
  <si>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</si>
  <si>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</si>
  <si>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</si>
  <si>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</si>
  <si>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</si>
  <si>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</si>
  <si>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</si>
  <si>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</si>
  <si>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</si>
  <si>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</si>
  <si>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</si>
  <si>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</si>
  <si>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</si>
  <si>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</si>
  <si>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</si>
  <si>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</si>
  <si>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</si>
  <si>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</si>
  <si>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</si>
  <si>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</si>
  <si>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</si>
  <si>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</si>
  <si>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</si>
  <si>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</si>
  <si>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</si>
  <si>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</si>
  <si>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</si>
  <si>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</si>
  <si>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</si>
  <si>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</si>
  <si>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</si>
  <si>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</si>
  <si>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</si>
  <si>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</si>
  <si>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</si>
  <si>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</si>
  <si>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</si>
  <si>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</si>
  <si>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</si>
  <si>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</si>
  <si>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</si>
  <si>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</si>
  <si>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</si>
  <si>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</si>
  <si>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</si>
  <si>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</si>
  <si>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</si>
  <si>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</si>
  <si>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</si>
  <si>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</si>
  <si>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</si>
  <si>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</si>
  <si>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</si>
  <si>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</si>
  <si>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</si>
  <si>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</si>
  <si>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</si>
  <si>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</si>
  <si>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</si>
  <si>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</si>
  <si>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</si>
  <si>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</si>
  <si>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</si>
  <si>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</si>
  <si>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</si>
  <si>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</si>
  <si>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</si>
  <si>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</si>
  <si>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</si>
  <si>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</si>
  <si>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</si>
  <si>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</si>
  <si>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</si>
  <si>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</si>
  <si>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</si>
  <si>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</si>
  <si>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</si>
  <si>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</si>
  <si>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</si>
  <si>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</si>
  <si>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</si>
  <si>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</si>
  <si>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</si>
  <si>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</si>
  <si>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</si>
  <si>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</si>
  <si>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</si>
  <si>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</si>
  <si>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</si>
  <si>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</si>
  <si>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</si>
  <si>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</si>
  <si>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</si>
  <si>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</si>
  <si>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</si>
  <si>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</si>
  <si>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</si>
  <si>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</si>
  <si>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</si>
  <si>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</si>
  <si>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</si>
  <si>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</si>
  <si>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</si>
  <si>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</si>
  <si>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</si>
  <si>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</si>
  <si>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</si>
  <si>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</si>
  <si>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</si>
  <si>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</si>
  <si>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</si>
  <si>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</si>
  <si>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</si>
  <si>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</si>
  <si>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</si>
  <si>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</si>
  <si>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</si>
  <si>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</si>
  <si>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</si>
  <si>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</si>
  <si>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</si>
  <si>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</si>
  <si>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</si>
  <si>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</si>
  <si>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</si>
  <si>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</si>
  <si>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</si>
  <si>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</si>
  <si>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</si>
  <si>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</si>
  <si>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</si>
  <si>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</si>
  <si>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</si>
  <si>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</si>
  <si>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</si>
  <si>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</si>
  <si>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</si>
  <si>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</si>
  <si>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</si>
  <si>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</si>
  <si>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</si>
  <si>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</si>
  <si>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</si>
  <si>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</si>
  <si>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</si>
  <si>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</si>
  <si>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</si>
  <si>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</si>
  <si>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</si>
  <si>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</si>
  <si>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</si>
  <si>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</si>
  <si>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</si>
  <si>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</si>
  <si>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</si>
  <si>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</si>
  <si>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</si>
  <si>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</si>
  <si>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</si>
  <si>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</si>
  <si>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</si>
  <si>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</si>
  <si>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</si>
  <si>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</si>
  <si>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</si>
  <si>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</si>
  <si>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</si>
  <si>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</si>
  <si>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</si>
  <si>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</si>
  <si>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</si>
  <si>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</si>
  <si>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</si>
  <si>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</si>
  <si>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</si>
  <si>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</si>
  <si>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</si>
  <si>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</si>
  <si>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</si>
  <si>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</si>
  <si>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</si>
  <si>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</si>
  <si>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</si>
  <si>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</si>
  <si>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</si>
  <si>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</si>
  <si>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</si>
  <si>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</si>
  <si>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</si>
  <si>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</si>
  <si>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</si>
  <si>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</si>
  <si>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</si>
  <si>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</si>
  <si>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</si>
  <si>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</si>
  <si>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</si>
  <si>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</si>
  <si>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</si>
  <si>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</si>
  <si>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</si>
  <si>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</si>
  <si>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</si>
  <si>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</si>
  <si>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</si>
  <si>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</si>
  <si>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</si>
  <si>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</si>
  <si>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</si>
  <si>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</si>
  <si>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</si>
  <si>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</si>
  <si>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</si>
  <si>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</si>
  <si>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</si>
  <si>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</si>
  <si>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</si>
  <si>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</si>
  <si>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</si>
  <si>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</si>
  <si>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</si>
  <si>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</si>
  <si>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</si>
  <si>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</si>
  <si>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</si>
  <si>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</si>
  <si>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</si>
  <si>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</si>
  <si>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</si>
  <si>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</si>
  <si>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</si>
  <si>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</si>
  <si>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</si>
  <si>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</si>
  <si>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</si>
  <si>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</si>
  <si>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</si>
  <si>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</si>
  <si>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</si>
  <si>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</si>
  <si>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</si>
  <si>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</si>
  <si>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</si>
  <si>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</si>
  <si>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</si>
  <si>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</si>
  <si>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</si>
  <si>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</si>
  <si>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</si>
  <si>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</si>
  <si>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</si>
  <si>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</si>
  <si>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</si>
  <si>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</si>
  <si>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</si>
  <si>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</si>
  <si>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</si>
  <si>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</si>
  <si>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</si>
  <si>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</si>
  <si>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</si>
  <si>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</si>
  <si>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</si>
  <si>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</si>
  <si>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</si>
  <si>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</si>
  <si>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</si>
  <si>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</si>
  <si>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</si>
  <si>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</si>
  <si>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</si>
  <si>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</si>
  <si>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</si>
  <si>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</si>
  <si>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</si>
  <si>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</si>
  <si>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</si>
  <si>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</si>
  <si>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</si>
  <si>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</si>
  <si>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</si>
  <si>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</si>
  <si>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</si>
  <si>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</si>
  <si>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</si>
  <si>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</si>
  <si>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</si>
  <si>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</si>
  <si>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</si>
  <si>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</si>
  <si>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</si>
  <si>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</si>
  <si>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</si>
  <si>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</si>
  <si>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</si>
  <si>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</si>
  <si>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</si>
  <si>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</si>
  <si>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</si>
  <si>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</si>
  <si>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</si>
  <si>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</si>
  <si>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</si>
  <si>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</si>
  <si>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</si>
  <si>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</si>
  <si>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</si>
  <si>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</si>
  <si>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</si>
  <si>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</si>
  <si>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</si>
  <si>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</si>
  <si>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</si>
  <si>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</si>
  <si>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</si>
  <si>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</si>
  <si>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</si>
  <si>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</si>
  <si>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</si>
  <si>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</si>
  <si>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</si>
  <si>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</si>
  <si>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</si>
  <si>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</si>
  <si>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</si>
  <si>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</si>
  <si>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</si>
  <si>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</si>
  <si>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</si>
  <si>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</si>
  <si>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</si>
  <si>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</si>
  <si>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</si>
  <si>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</si>
  <si>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</si>
  <si>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</si>
  <si>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</si>
  <si>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</si>
  <si>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</si>
  <si>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</si>
  <si>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</si>
  <si>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</si>
  <si>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</si>
  <si>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</si>
  <si>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</si>
  <si>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</si>
  <si>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</si>
  <si>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</si>
  <si>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</si>
  <si>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</si>
  <si>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</si>
  <si>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</si>
  <si>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</si>
  <si>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</si>
  <si>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</si>
  <si>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</si>
  <si>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</si>
  <si>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</si>
  <si>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</si>
  <si>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</si>
  <si>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</si>
  <si>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</si>
  <si>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</si>
  <si>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</si>
  <si>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</si>
  <si>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</si>
  <si>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</si>
  <si>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</si>
  <si>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</si>
  <si>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</si>
  <si>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</si>
  <si>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</si>
  <si>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</si>
  <si>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</si>
  <si>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</si>
  <si>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</si>
  <si>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</si>
  <si>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</si>
  <si>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</si>
  <si>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</si>
  <si>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</si>
  <si>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</si>
  <si>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</si>
  <si>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</si>
  <si>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</si>
  <si>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</si>
  <si>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</si>
  <si>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</si>
  <si>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</si>
  <si>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</si>
  <si>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</si>
  <si>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</si>
  <si>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</si>
  <si>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</si>
  <si>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</si>
  <si>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</si>
  <si>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</si>
  <si>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</si>
  <si>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</si>
  <si>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</si>
  <si>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</si>
  <si>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</si>
  <si>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</si>
  <si>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</si>
  <si>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</si>
  <si>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</si>
  <si>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</si>
  <si>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</si>
  <si>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</si>
  <si>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</si>
  <si>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</si>
  <si>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</si>
  <si>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</si>
  <si>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</si>
  <si>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</si>
  <si>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</si>
  <si>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</si>
  <si>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</si>
  <si>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</si>
  <si>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</si>
  <si>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</si>
  <si>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</si>
  <si>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</si>
  <si>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</si>
  <si>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</si>
  <si>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</si>
  <si>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</si>
  <si>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</si>
  <si>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</si>
  <si>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</si>
  <si>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</si>
  <si>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</si>
  <si>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</si>
  <si>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</si>
  <si>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</si>
  <si>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</si>
  <si>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</si>
  <si>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</si>
  <si>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</si>
  <si>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</si>
  <si>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</si>
  <si>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</si>
  <si>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</si>
  <si>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</si>
  <si>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</si>
  <si>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</si>
  <si>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</si>
  <si>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</si>
  <si>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</si>
  <si>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</si>
  <si>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</si>
  <si>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</si>
  <si>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</si>
  <si>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</si>
  <si>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</si>
  <si>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</si>
  <si>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</si>
  <si>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</si>
  <si>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</si>
  <si>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</si>
  <si>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</si>
  <si>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</si>
  <si>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</si>
  <si>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</si>
  <si>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</si>
  <si>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</si>
  <si>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</si>
  <si>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</si>
  <si>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</si>
  <si>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</si>
  <si>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</si>
  <si>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</si>
  <si>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</si>
  <si>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</si>
  <si>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</si>
  <si>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</si>
  <si>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</si>
  <si>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</si>
  <si>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</si>
  <si>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</si>
  <si>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</si>
  <si>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</si>
  <si>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</si>
  <si>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</si>
  <si>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</si>
  <si>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</si>
  <si>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</si>
  <si>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</si>
  <si>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</si>
  <si>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</si>
  <si>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</si>
  <si>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</si>
  <si>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</si>
  <si>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</si>
  <si>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</si>
  <si>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</si>
  <si>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</si>
  <si>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</si>
  <si>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</si>
  <si>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</si>
  <si>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</si>
  <si>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</si>
  <si>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</si>
  <si>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</si>
  <si>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</si>
  <si>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</si>
  <si>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</si>
  <si>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</si>
  <si>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</si>
  <si>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</si>
  <si>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</si>
  <si>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</si>
  <si>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</si>
  <si>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</si>
  <si>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</si>
  <si>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</si>
  <si>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</si>
  <si>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</si>
  <si>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</si>
  <si>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</si>
  <si>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</si>
  <si>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</si>
  <si>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</si>
  <si>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</si>
  <si>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</si>
  <si>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</si>
  <si>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</si>
  <si>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</si>
  <si>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</si>
  <si>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</si>
  <si>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</si>
  <si>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</si>
  <si>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</si>
  <si>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</si>
  <si>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</si>
  <si>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</si>
  <si>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</si>
  <si>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</si>
  <si>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</si>
  <si>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</si>
  <si>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</si>
  <si>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</si>
  <si>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</si>
  <si>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</si>
  <si>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</si>
  <si>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</si>
  <si>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</si>
  <si>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</si>
  <si>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</si>
  <si>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</si>
  <si>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</si>
  <si>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</si>
  <si>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</si>
  <si>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</si>
  <si>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</si>
  <si>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</si>
  <si>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</si>
  <si>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</si>
  <si>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</si>
  <si>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</si>
  <si>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</si>
  <si>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</si>
  <si>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</si>
  <si>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</si>
  <si>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</si>
  <si>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</si>
  <si>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</si>
  <si>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</si>
  <si>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</si>
  <si>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</si>
  <si>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</si>
  <si>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</si>
  <si>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</si>
  <si>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</si>
  <si>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</si>
  <si>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</si>
  <si>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</si>
  <si>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</si>
  <si>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</si>
  <si>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</si>
  <si>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</si>
  <si>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</si>
  <si>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</si>
  <si>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</si>
  <si>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</si>
  <si>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</si>
  <si>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</si>
  <si>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</si>
  <si>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</si>
  <si>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</si>
  <si>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</si>
  <si>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</si>
  <si>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</si>
  <si>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</si>
  <si>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</si>
  <si>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</si>
  <si>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</si>
  <si>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</si>
  <si>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</si>
  <si>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</si>
  <si>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</si>
  <si>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</si>
  <si>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</si>
  <si>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</si>
  <si>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</si>
  <si>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</si>
  <si>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</si>
  <si>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</si>
  <si>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</si>
  <si>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</si>
  <si>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</si>
  <si>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</si>
  <si>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</si>
  <si>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</si>
  <si>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</si>
  <si>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</si>
  <si>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</si>
  <si>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</si>
  <si>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</si>
  <si>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</si>
  <si>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</si>
  <si>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</si>
  <si>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</si>
  <si>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</si>
  <si>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</si>
  <si>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</si>
  <si>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</si>
  <si>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</si>
  <si>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</si>
  <si>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</si>
  <si>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</si>
  <si>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</si>
  <si>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</si>
  <si>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</si>
  <si>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</si>
  <si>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</si>
  <si>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</si>
  <si>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</si>
  <si>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</si>
  <si>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</si>
  <si>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</si>
  <si>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</si>
  <si>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</si>
  <si>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</si>
  <si>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</si>
  <si>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</si>
  <si>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</si>
  <si>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</si>
  <si>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</si>
  <si>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</si>
  <si>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</si>
  <si>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</si>
  <si>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</si>
  <si>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</si>
  <si>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</si>
  <si>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</si>
  <si>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</si>
  <si>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</si>
  <si>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</si>
  <si>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</si>
  <si>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</si>
  <si>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</si>
  <si>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</si>
  <si>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</si>
  <si>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</si>
  <si>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</si>
  <si>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</si>
  <si>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</si>
  <si>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</si>
  <si>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</si>
  <si>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</si>
  <si>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</si>
  <si>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</si>
  <si>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</si>
  <si>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</si>
  <si>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</si>
  <si>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</si>
  <si>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</si>
  <si>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</si>
  <si>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</si>
  <si>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</si>
  <si>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</si>
  <si>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</si>
  <si>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</si>
  <si>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</si>
  <si>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</si>
  <si>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</si>
  <si>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</si>
  <si>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</si>
  <si>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</si>
  <si>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</si>
  <si>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</si>
  <si>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</si>
  <si>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</si>
  <si>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</si>
  <si>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</si>
  <si>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</si>
  <si>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</si>
  <si>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</si>
  <si>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</si>
  <si>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</si>
  <si>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</si>
  <si>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</si>
  <si>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</si>
  <si>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</si>
  <si>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</si>
  <si>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</si>
  <si>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</si>
  <si>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</si>
  <si>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</si>
  <si>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</si>
  <si>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</si>
  <si>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</si>
  <si>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</si>
  <si>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</si>
  <si>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</si>
  <si>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</si>
  <si>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</si>
  <si>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</si>
  <si>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</si>
  <si>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</si>
  <si>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</si>
  <si>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</si>
  <si>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</si>
  <si>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</si>
  <si>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</si>
  <si>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</si>
  <si>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</si>
  <si>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</si>
  <si>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</si>
  <si>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</si>
  <si>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</si>
  <si>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</si>
  <si>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</si>
  <si>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</si>
  <si>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</si>
  <si>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</si>
  <si>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</si>
  <si>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</si>
  <si>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</si>
  <si>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</si>
  <si>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</si>
  <si>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</si>
  <si>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</si>
  <si>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</si>
  <si>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</si>
  <si>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</si>
  <si>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</si>
  <si>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</si>
  <si>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</si>
  <si>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</si>
  <si>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</si>
  <si>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</si>
  <si>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</si>
  <si>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</si>
  <si>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</si>
  <si>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</si>
  <si>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</si>
  <si>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</si>
  <si>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</si>
  <si>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</si>
  <si>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</si>
  <si>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</si>
  <si>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</si>
  <si>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</si>
  <si>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</si>
  <si>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</si>
  <si>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</si>
  <si>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</si>
  <si>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</si>
  <si>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</si>
  <si>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</si>
  <si>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</si>
  <si>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</si>
  <si>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</si>
  <si>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</si>
  <si>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</si>
  <si>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</si>
  <si>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</si>
  <si>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</si>
  <si>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</si>
  <si>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</si>
  <si>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</si>
  <si>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</si>
  <si>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</si>
  <si>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</si>
  <si>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</si>
  <si>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</si>
  <si>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</si>
  <si>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</si>
  <si>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</si>
  <si>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</si>
  <si>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</si>
  <si>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</si>
  <si>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</si>
  <si>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</si>
  <si>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</si>
  <si>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</si>
  <si>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</si>
  <si>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</si>
  <si>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</si>
  <si>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</si>
  <si>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</si>
  <si>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</si>
  <si>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</si>
  <si>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</si>
  <si>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</si>
  <si>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</si>
  <si>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</si>
  <si>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</si>
  <si>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</si>
  <si>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</si>
  <si>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</si>
  <si>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</si>
  <si>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</si>
  <si>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</si>
  <si>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</si>
  <si>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</si>
  <si>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</si>
  <si>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</si>
  <si>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</si>
  <si>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</si>
  <si>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</si>
  <si>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</si>
  <si>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</si>
  <si>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</si>
  <si>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</si>
  <si>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</si>
  <si>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</si>
  <si>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</si>
  <si>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</si>
  <si>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</si>
  <si>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</si>
  <si>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</si>
  <si>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</si>
  <si>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</si>
  <si>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</si>
  <si>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</si>
  <si>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</si>
  <si>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</si>
  <si>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</si>
  <si>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</si>
  <si>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</si>
  <si>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</si>
  <si>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</si>
  <si>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</si>
  <si>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</si>
  <si>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</si>
  <si>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</si>
  <si>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</si>
  <si>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</si>
  <si>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</si>
  <si>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</si>
  <si>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</si>
  <si>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</si>
  <si>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</si>
  <si>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</si>
  <si>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</si>
  <si>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</si>
  <si>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</si>
  <si>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</si>
  <si>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</si>
  <si>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</si>
  <si>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</si>
  <si>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</si>
  <si>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</si>
  <si>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</si>
  <si>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</si>
  <si>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</si>
  <si>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</si>
  <si>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</si>
  <si>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</si>
  <si>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</si>
  <si>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</si>
  <si>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</si>
  <si>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</si>
  <si>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</si>
  <si>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</si>
  <si>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</si>
  <si>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</si>
  <si>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</si>
  <si>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</si>
  <si>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</si>
  <si>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</si>
  <si>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</si>
  <si>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</si>
  <si>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</si>
  <si>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</si>
  <si>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</si>
  <si>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</si>
  <si>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</si>
  <si>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</si>
  <si>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</si>
  <si>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</si>
  <si>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</si>
  <si>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</si>
  <si>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</si>
  <si>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</si>
  <si>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</si>
  <si>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</si>
  <si>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</si>
  <si>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</si>
  <si>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</si>
  <si>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</si>
  <si>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</si>
  <si>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</si>
  <si>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</si>
  <si>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</si>
  <si>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</si>
  <si>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</si>
  <si>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</si>
  <si>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</si>
  <si>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</si>
  <si>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</si>
  <si>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</si>
  <si>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</si>
  <si>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</si>
  <si>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</si>
  <si>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</si>
  <si>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</si>
  <si>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</si>
  <si>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</si>
  <si>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</si>
  <si>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</si>
  <si>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</si>
  <si>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</si>
  <si>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</si>
  <si>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</si>
  <si>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</si>
  <si>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</si>
  <si>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</si>
  <si>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</si>
  <si>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</si>
  <si>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</si>
  <si>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</si>
  <si>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</si>
  <si>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</si>
  <si>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</si>
  <si>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</si>
  <si>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</si>
  <si>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</si>
  <si>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</si>
  <si>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</si>
  <si>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</si>
  <si>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</si>
  <si>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</si>
  <si>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</si>
  <si>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</si>
  <si>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</si>
  <si>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</si>
  <si>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</si>
  <si>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</si>
  <si>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</si>
  <si>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</si>
  <si>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</si>
  <si>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</si>
  <si>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</si>
  <si>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</si>
  <si>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</si>
  <si>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</si>
  <si>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</si>
  <si>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</si>
  <si>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</si>
  <si>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</si>
  <si>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</si>
  <si>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</si>
  <si>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</si>
  <si>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</si>
  <si>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</si>
  <si>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</si>
  <si>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</si>
  <si>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</si>
  <si>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</si>
  <si>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</si>
  <si>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</si>
  <si>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</si>
  <si>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</si>
  <si>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</si>
  <si>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</si>
  <si>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</si>
  <si>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</si>
  <si>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</si>
  <si>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</si>
  <si>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</si>
  <si>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</si>
  <si>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</si>
  <si>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</si>
  <si>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</si>
  <si>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</si>
  <si>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</si>
  <si>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</si>
  <si>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</si>
  <si>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</si>
  <si>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</si>
  <si>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</si>
  <si>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</si>
  <si>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</si>
  <si>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</si>
  <si>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</si>
  <si>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</si>
  <si>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</si>
  <si>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</si>
  <si>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</si>
  <si>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</si>
  <si>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</si>
  <si>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</si>
  <si>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</si>
  <si>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</si>
  <si>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</si>
  <si>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</si>
  <si>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</si>
  <si>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</si>
  <si>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</si>
  <si>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</si>
  <si>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</si>
  <si>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</si>
  <si>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</si>
  <si>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</si>
  <si>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</si>
  <si>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</si>
  <si>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</si>
  <si>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</si>
  <si>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</si>
  <si>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</si>
  <si>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</si>
  <si>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</si>
  <si>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</si>
  <si>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</si>
  <si>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</si>
  <si>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</si>
  <si>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</si>
  <si>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</si>
  <si>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</si>
  <si>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</si>
  <si>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</si>
  <si>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</si>
  <si>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</si>
  <si>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</si>
  <si>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</si>
  <si>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</si>
  <si>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</si>
  <si>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</si>
  <si>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</si>
  <si>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</si>
  <si>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</si>
  <si>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</si>
  <si>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</si>
  <si>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</si>
  <si>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</si>
  <si>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</si>
  <si>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</si>
  <si>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</si>
  <si>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</si>
  <si>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</si>
  <si>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</si>
  <si>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</si>
  <si>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</si>
  <si>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</si>
  <si>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</si>
  <si>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</si>
  <si>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</si>
  <si>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</si>
  <si>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</si>
  <si>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</si>
  <si>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</si>
  <si>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</si>
  <si>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</si>
  <si>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</si>
  <si>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</si>
  <si>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</si>
  <si>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</si>
  <si>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</si>
  <si>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</si>
  <si>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</si>
  <si>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</si>
  <si>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</si>
  <si>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</si>
  <si>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</si>
  <si>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</si>
  <si>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</si>
  <si>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</si>
  <si>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</si>
  <si>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</si>
  <si>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</si>
  <si>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</si>
  <si>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</si>
  <si>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</si>
  <si>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</si>
  <si>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</si>
  <si>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</si>
  <si>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</si>
  <si>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</si>
  <si>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</si>
  <si>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</si>
  <si>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</si>
  <si>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</si>
  <si>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</si>
  <si>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</si>
  <si>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</si>
  <si>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</si>
  <si>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</si>
  <si>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</si>
  <si>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</si>
  <si>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</si>
  <si>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</si>
  <si>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</si>
  <si>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</si>
  <si>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</si>
  <si>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</si>
  <si>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</si>
  <si>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</si>
  <si>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</si>
  <si>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</si>
  <si>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</si>
  <si>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</si>
  <si>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</si>
  <si>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</si>
  <si>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</si>
  <si>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</si>
  <si>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</si>
  <si>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</si>
  <si>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</si>
  <si>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</si>
  <si>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</si>
  <si>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</si>
  <si>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</si>
  <si>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</si>
  <si>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</si>
  <si>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</si>
  <si>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</si>
  <si>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</si>
  <si>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</si>
  <si>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</si>
  <si>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</si>
  <si>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</si>
  <si>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</si>
  <si>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</si>
  <si>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</si>
  <si>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</si>
  <si>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</si>
  <si>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</si>
  <si>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</si>
  <si>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</si>
  <si>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</si>
  <si>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</si>
  <si>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</si>
  <si>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</si>
  <si>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</si>
  <si>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</si>
  <si>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</si>
  <si>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</si>
  <si>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</si>
  <si>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</si>
  <si>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</si>
  <si>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</si>
  <si>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</si>
  <si>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</si>
  <si>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</si>
  <si>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</si>
  <si>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</si>
  <si>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</si>
  <si>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</si>
  <si>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</si>
  <si>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</si>
  <si>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</si>
  <si>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</si>
  <si>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</si>
  <si>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</si>
  <si>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</si>
  <si>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</si>
  <si>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</si>
  <si>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</si>
  <si>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</si>
  <si>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</si>
  <si>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</si>
  <si>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</si>
  <si>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</si>
  <si>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</si>
  <si>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</si>
  <si>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</si>
  <si>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</si>
  <si>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</si>
  <si>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</si>
  <si>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</si>
  <si>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</si>
  <si>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</si>
  <si>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</si>
  <si>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</si>
  <si>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</si>
  <si>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</si>
  <si>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</si>
  <si>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</si>
  <si>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</si>
  <si>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</si>
  <si>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</si>
  <si>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</si>
  <si>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</si>
  <si>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</si>
  <si>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</si>
  <si>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</si>
  <si>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</si>
  <si>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</si>
  <si>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</si>
  <si>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</si>
  <si>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</si>
  <si>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</si>
  <si>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</si>
  <si>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</si>
  <si>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</si>
  <si>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</si>
  <si>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</si>
  <si>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</si>
  <si>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</si>
  <si>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</si>
  <si>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</si>
  <si>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</si>
  <si>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</si>
  <si>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</si>
  <si>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</si>
  <si>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</si>
  <si>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</si>
  <si>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</si>
  <si>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</si>
  <si>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</si>
  <si>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</si>
  <si>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</si>
  <si>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</si>
  <si>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</si>
  <si>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</si>
  <si>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</si>
  <si>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</si>
  <si>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</si>
  <si>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</si>
  <si>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</si>
  <si>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</si>
  <si>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</si>
  <si>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</si>
  <si>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</si>
  <si>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</si>
  <si>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</si>
  <si>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</si>
  <si>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</si>
  <si>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</si>
  <si>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</si>
  <si>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</si>
  <si>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</si>
  <si>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</si>
  <si>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</si>
  <si>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</si>
  <si>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</si>
  <si>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</si>
  <si>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</si>
  <si>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</si>
  <si>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</si>
  <si>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</si>
  <si>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</si>
  <si>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</si>
  <si>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</si>
  <si>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</si>
  <si>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</si>
  <si>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</si>
  <si>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</si>
  <si>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</si>
  <si>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</si>
  <si>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</si>
  <si>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</si>
  <si>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</si>
  <si>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</si>
  <si>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</si>
  <si>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</si>
  <si>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</si>
  <si>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</si>
  <si>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</si>
  <si>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</si>
  <si>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</si>
  <si>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</si>
  <si>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</si>
  <si>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</si>
  <si>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</si>
  <si>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</si>
  <si>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</si>
  <si>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</si>
  <si>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</si>
  <si>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</si>
  <si>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</si>
  <si>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</si>
  <si>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</si>
  <si>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</si>
  <si>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</si>
  <si>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</si>
  <si>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</si>
  <si>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</si>
  <si>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</si>
  <si>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</si>
  <si>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</si>
  <si>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</si>
  <si>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</si>
  <si>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</si>
  <si>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</si>
  <si>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</si>
  <si>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</si>
  <si>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</si>
  <si>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</si>
  <si>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</si>
  <si>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</si>
  <si>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</si>
  <si>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</si>
  <si>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</si>
  <si>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</si>
  <si>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</si>
  <si>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</si>
  <si>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</si>
  <si>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</si>
  <si>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</si>
  <si>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</si>
  <si>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</si>
  <si>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</si>
  <si>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</si>
  <si>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</si>
  <si>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</si>
  <si>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</si>
  <si>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</si>
  <si>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</si>
  <si>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</si>
  <si>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</si>
  <si>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</si>
  <si>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</si>
  <si>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</si>
  <si>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</si>
  <si>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</si>
  <si>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</si>
  <si>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</si>
  <si>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</si>
  <si>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</si>
  <si>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</si>
  <si>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</si>
  <si>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</si>
  <si>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</si>
  <si>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</si>
  <si>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</si>
  <si>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</si>
  <si>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</si>
  <si>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</si>
  <si>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</si>
  <si>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</si>
  <si>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</si>
  <si>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</si>
  <si>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</si>
  <si>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</si>
  <si>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</si>
  <si>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</si>
  <si>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</si>
  <si>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</si>
  <si>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</si>
  <si>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</si>
  <si>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</si>
  <si>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</si>
  <si>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</si>
  <si>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</si>
  <si>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</si>
  <si>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</si>
  <si>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</si>
  <si>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</si>
  <si>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</si>
  <si>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</si>
  <si>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</si>
  <si>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</si>
  <si>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</si>
  <si>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</si>
  <si>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</si>
  <si>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</si>
  <si>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</si>
  <si>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</si>
  <si>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</si>
  <si>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</si>
  <si>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</si>
  <si>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</si>
  <si>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</si>
  <si>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</si>
  <si>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</si>
  <si>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</si>
  <si>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</si>
  <si>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</si>
  <si>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</si>
  <si>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</si>
  <si>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</si>
  <si>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</si>
  <si>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</si>
  <si>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</si>
  <si>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</si>
  <si>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</si>
  <si>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</si>
  <si>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</si>
  <si>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</si>
  <si>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</si>
  <si>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</si>
  <si>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</si>
  <si>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</si>
  <si>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</si>
  <si>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</si>
  <si>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</si>
  <si>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</si>
  <si>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</si>
  <si>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</si>
  <si>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</si>
  <si>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</si>
  <si>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</si>
  <si>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</si>
  <si>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</si>
  <si>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</si>
  <si>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</si>
  <si>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</si>
  <si>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</si>
  <si>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</si>
  <si>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</si>
  <si>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</si>
  <si>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</si>
  <si>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</si>
  <si>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</si>
  <si>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</si>
  <si>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</si>
  <si>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</si>
  <si>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</si>
  <si>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</si>
  <si>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</si>
  <si>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</si>
  <si>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</si>
  <si>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</si>
  <si>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</si>
  <si>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</si>
  <si>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</si>
  <si>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</si>
  <si>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</si>
  <si>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</si>
  <si>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</si>
  <si>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</si>
  <si>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</si>
  <si>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</si>
  <si>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</si>
  <si>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</si>
  <si>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</si>
  <si>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</si>
  <si>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</si>
  <si>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</si>
  <si>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</si>
  <si>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</si>
  <si>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</si>
  <si>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</si>
  <si>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</si>
  <si>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</si>
  <si>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</si>
  <si>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</si>
  <si>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</si>
  <si>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</si>
  <si>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</si>
  <si>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</si>
  <si>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</si>
  <si>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</si>
  <si>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</si>
  <si>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</si>
  <si>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</si>
  <si>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</si>
  <si>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</si>
  <si>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</si>
  <si>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</si>
  <si>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</si>
  <si>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</si>
  <si>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</si>
  <si>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</si>
  <si>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</si>
  <si>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</si>
  <si>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</si>
  <si>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</si>
  <si>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</si>
  <si>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</si>
  <si>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</si>
  <si>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</si>
  <si>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</si>
  <si>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</si>
  <si>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</si>
  <si>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</si>
  <si>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</si>
  <si>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</si>
  <si>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</si>
  <si>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</si>
  <si>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</si>
  <si>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</si>
  <si>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</si>
  <si>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</si>
  <si>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</si>
  <si>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</si>
  <si>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</si>
  <si>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</si>
  <si>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</si>
  <si>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</si>
  <si>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</si>
  <si>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</si>
  <si>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</si>
  <si>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</si>
  <si>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</si>
  <si>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</si>
  <si>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</si>
  <si>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</si>
  <si>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</si>
  <si>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</si>
  <si>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</si>
  <si>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</si>
  <si>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</si>
  <si>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</si>
  <si>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</si>
  <si>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</si>
  <si>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</si>
  <si>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</si>
  <si>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</si>
  <si>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</si>
  <si>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</si>
  <si>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</si>
  <si>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</si>
  <si>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</si>
  <si>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</si>
  <si>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</si>
  <si>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</si>
  <si>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</si>
  <si>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</si>
  <si>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</si>
  <si>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</si>
  <si>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</si>
  <si>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</si>
  <si>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</si>
  <si>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</si>
  <si>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</si>
  <si>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</si>
  <si>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</si>
  <si>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</si>
  <si>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</si>
  <si>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</si>
  <si>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</si>
  <si>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</si>
  <si>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</si>
  <si>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</si>
  <si>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</si>
  <si>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</si>
  <si>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</si>
  <si>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</si>
  <si>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</si>
  <si>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</si>
  <si>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</si>
  <si>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</si>
  <si>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</si>
  <si>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</si>
  <si>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</si>
  <si>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</si>
  <si>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</si>
  <si>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</si>
  <si>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</si>
  <si>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</si>
  <si>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</si>
  <si>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</si>
  <si>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</si>
  <si>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</si>
  <si>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</si>
  <si>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</si>
  <si>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</si>
  <si>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</si>
  <si>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</si>
  <si>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</si>
  <si>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</si>
  <si>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</si>
  <si>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</si>
  <si>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</si>
  <si>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</si>
  <si>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</si>
  <si>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</si>
  <si>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</si>
  <si>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</si>
  <si>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</si>
  <si>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</si>
  <si>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</si>
  <si>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</si>
  <si>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</si>
  <si>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</si>
  <si>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</si>
  <si>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</si>
  <si>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</si>
  <si>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</si>
  <si>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</si>
  <si>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</si>
  <si>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</si>
  <si>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</si>
  <si>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</si>
  <si>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</si>
  <si>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</si>
  <si>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</si>
  <si>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</si>
  <si>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</si>
  <si>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</si>
  <si>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</si>
  <si>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</si>
  <si>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</si>
  <si>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</si>
  <si>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</si>
  <si>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</si>
  <si>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</si>
  <si>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</si>
  <si>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</si>
  <si>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</si>
  <si>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</si>
  <si>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</si>
  <si>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</si>
  <si>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</si>
  <si>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</si>
  <si>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</si>
  <si>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</si>
  <si>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</si>
  <si>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</si>
  <si>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</si>
  <si>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</si>
  <si>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</si>
  <si>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</si>
  <si>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</si>
  <si>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</si>
  <si>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</si>
  <si>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</si>
  <si>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</si>
  <si>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</si>
  <si>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</si>
  <si>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</si>
  <si>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</si>
  <si>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</si>
  <si>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</si>
  <si>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</si>
  <si>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</si>
  <si>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</si>
  <si>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</si>
  <si>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</si>
  <si>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</si>
  <si>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</si>
  <si>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</si>
  <si>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</si>
  <si>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</si>
  <si>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</si>
  <si>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</si>
  <si>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</si>
  <si>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</si>
  <si>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</si>
  <si>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</si>
  <si>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</si>
  <si>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</si>
  <si>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</si>
  <si>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</si>
  <si>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</si>
  <si>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</si>
  <si>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</si>
  <si>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</si>
  <si>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</si>
  <si>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</si>
  <si>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</si>
  <si>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</si>
  <si>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</si>
  <si>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</si>
  <si>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</si>
  <si>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</si>
  <si>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</si>
  <si>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</si>
  <si>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</si>
  <si>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</si>
  <si>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</si>
  <si>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</si>
  <si>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</si>
  <si>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</si>
  <si>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</si>
  <si>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</si>
  <si>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</si>
  <si>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</si>
  <si>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</si>
  <si>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</si>
  <si>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</si>
  <si>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</si>
  <si>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</si>
  <si>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</si>
  <si>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</si>
  <si>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</si>
  <si>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</si>
  <si>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</si>
  <si>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</si>
  <si>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</si>
  <si>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</si>
  <si>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</si>
  <si>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</si>
  <si>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</si>
  <si>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</si>
  <si>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</si>
  <si>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</si>
  <si>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</si>
  <si>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</si>
  <si>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</si>
  <si>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</si>
  <si>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</si>
  <si>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</si>
  <si>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</si>
  <si>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</si>
  <si>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</si>
  <si>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</si>
  <si>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</si>
  <si>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</si>
  <si>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</si>
  <si>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</si>
  <si>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</si>
  <si>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</si>
  <si>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</si>
  <si>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</si>
  <si>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</si>
  <si>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</si>
  <si>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</si>
  <si>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</si>
  <si>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</si>
  <si>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</si>
  <si>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</si>
  <si>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</si>
  <si>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</si>
  <si>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</si>
  <si>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</si>
  <si>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</si>
  <si>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</si>
  <si>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</si>
  <si>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</si>
  <si>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</si>
  <si>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</si>
  <si>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</si>
  <si>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</si>
  <si>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</si>
  <si>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</si>
  <si>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</si>
  <si>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</si>
  <si>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</si>
  <si>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</si>
  <si>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</si>
  <si>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</si>
  <si>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</si>
  <si>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</si>
  <si>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</si>
  <si>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</si>
  <si>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</si>
  <si>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</si>
  <si>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</si>
  <si>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</si>
  <si>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</si>
  <si>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</si>
  <si>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</si>
  <si>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</si>
  <si>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</si>
  <si>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</si>
  <si>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</si>
  <si>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</si>
  <si>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</si>
  <si>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</si>
  <si>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</si>
  <si>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</si>
  <si>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</si>
  <si>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</si>
  <si>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</si>
  <si>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</si>
  <si>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</si>
  <si>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</si>
  <si>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</si>
  <si>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</si>
  <si>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</si>
  <si>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</si>
  <si>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</si>
  <si>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</si>
  <si>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</si>
  <si>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</si>
  <si>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</si>
  <si>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</si>
  <si>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</si>
  <si>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</si>
  <si>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</si>
  <si>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</si>
  <si>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</si>
  <si>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</si>
  <si>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</si>
  <si>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</si>
  <si>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</si>
  <si>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</si>
  <si>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</si>
  <si>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</si>
  <si>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</si>
  <si>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</si>
  <si>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</si>
  <si>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</si>
  <si>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</si>
  <si>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</si>
  <si>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</si>
  <si>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</si>
  <si>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</si>
  <si>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</si>
  <si>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</si>
  <si>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</si>
  <si>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</si>
  <si>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</si>
  <si>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</si>
  <si>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</si>
  <si>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</si>
  <si>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</si>
  <si>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</si>
  <si>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</si>
  <si>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</si>
  <si>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</si>
  <si>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</si>
  <si>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</si>
  <si>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</si>
  <si>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</si>
  <si>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</si>
  <si>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</si>
  <si>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</si>
  <si>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</si>
  <si>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</si>
  <si>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</si>
  <si>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</si>
  <si>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</si>
  <si>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</si>
  <si>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</si>
  <si>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</si>
  <si>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</si>
  <si>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</si>
  <si>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</si>
  <si>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</si>
  <si>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</si>
  <si>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</si>
  <si>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</si>
  <si>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</si>
  <si>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</si>
  <si>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</si>
  <si>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</si>
  <si>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</si>
  <si>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</si>
  <si>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</si>
  <si>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</si>
  <si>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</si>
  <si>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</si>
  <si>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</si>
  <si>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</si>
  <si>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</si>
  <si>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</si>
  <si>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</si>
  <si>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</si>
  <si>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</si>
  <si>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</si>
  <si>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</si>
  <si>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</si>
  <si>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</si>
  <si>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</si>
  <si>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</si>
  <si>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</si>
  <si>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</si>
  <si>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</si>
  <si>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</si>
  <si>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</si>
  <si>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</si>
  <si>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</si>
  <si>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</si>
  <si>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</si>
  <si>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</si>
  <si>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</si>
  <si>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</si>
  <si>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</si>
  <si>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</si>
  <si>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</si>
  <si>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</si>
  <si>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</si>
  <si>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</si>
  <si>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</si>
  <si>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</si>
  <si>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</si>
  <si>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</si>
  <si>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</si>
  <si>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</si>
  <si>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</si>
  <si>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</si>
  <si>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</si>
  <si>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</si>
  <si>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</si>
  <si>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</si>
  <si>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</si>
  <si>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</si>
  <si>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</si>
  <si>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</si>
  <si>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</si>
  <si>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</si>
  <si>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</si>
  <si>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</si>
  <si>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</si>
  <si>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</si>
  <si>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</si>
  <si>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</si>
  <si>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</si>
  <si>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</si>
  <si>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</si>
  <si>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</si>
  <si>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</si>
  <si>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</si>
  <si>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</si>
  <si>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</si>
  <si>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</si>
  <si>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</si>
  <si>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</si>
  <si>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</si>
  <si>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</si>
  <si>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</si>
  <si>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</si>
  <si>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</si>
  <si>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</si>
  <si>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</si>
  <si>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</si>
  <si>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</si>
  <si>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</si>
  <si>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</si>
  <si>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</si>
  <si>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</si>
  <si>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</si>
  <si>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</si>
  <si>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</si>
  <si>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</si>
  <si>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</si>
  <si>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</si>
  <si>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</si>
  <si>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</si>
  <si>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</si>
  <si>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</si>
  <si>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</si>
  <si>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</si>
  <si>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</si>
  <si>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</si>
  <si>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</si>
  <si>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</si>
  <si>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</si>
  <si>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</si>
  <si>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</si>
  <si>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</si>
  <si>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</si>
  <si>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</si>
  <si>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</si>
  <si>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</si>
  <si>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</si>
  <si>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</si>
  <si>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</si>
  <si>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</si>
  <si>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</si>
  <si>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</si>
  <si>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</si>
  <si>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</si>
  <si>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</si>
  <si>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</si>
  <si>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</si>
  <si>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</si>
  <si>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</si>
  <si>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</si>
  <si>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</si>
  <si>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</si>
  <si>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</si>
  <si>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</si>
  <si>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</si>
  <si>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</si>
  <si>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</si>
  <si>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</si>
  <si>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</si>
  <si>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</si>
  <si>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</si>
  <si>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</si>
  <si>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</si>
  <si>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</si>
  <si>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</si>
  <si>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</si>
  <si>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</si>
  <si>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</si>
  <si>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</si>
  <si>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</si>
  <si>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</si>
  <si>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</si>
  <si>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</si>
  <si>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</si>
  <si>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</si>
  <si>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</si>
  <si>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</si>
  <si>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</si>
  <si>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</si>
  <si>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</si>
  <si>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</si>
  <si>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</si>
  <si>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</si>
  <si>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</si>
  <si>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</si>
  <si>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</si>
  <si>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</si>
  <si>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</si>
  <si>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</si>
  <si>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</si>
  <si>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</si>
  <si>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</si>
  <si>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</si>
  <si>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</si>
  <si>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</si>
  <si>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</si>
  <si>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</si>
  <si>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</si>
  <si>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</si>
  <si>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</si>
  <si>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</si>
  <si>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</si>
  <si>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</si>
  <si>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</si>
  <si>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</si>
  <si>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</si>
  <si>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</si>
  <si>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</si>
  <si>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</si>
  <si>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</si>
  <si>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</si>
  <si>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</si>
  <si>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</si>
  <si>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</si>
  <si>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</si>
  <si>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</si>
  <si>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</si>
  <si>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</si>
  <si>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</si>
  <si>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</si>
  <si>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</si>
  <si>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</si>
  <si>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</si>
  <si>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</si>
  <si>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</si>
  <si>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</si>
  <si>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</si>
  <si>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</si>
  <si>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</si>
  <si>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</si>
  <si>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</si>
  <si>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</si>
  <si>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</si>
  <si>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</si>
  <si>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</si>
  <si>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</si>
  <si>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</si>
  <si>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</si>
  <si>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</si>
  <si>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</si>
  <si>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</si>
  <si>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</si>
  <si>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</si>
  <si>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</si>
  <si>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</si>
  <si>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</si>
  <si>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</si>
  <si>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</si>
  <si>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</si>
  <si>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</si>
  <si>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</si>
  <si>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</si>
  <si>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</si>
  <si>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</si>
  <si>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</si>
  <si>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</si>
  <si>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</si>
  <si>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</si>
  <si>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</si>
  <si>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</si>
  <si>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</si>
  <si>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</si>
  <si>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</si>
  <si>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</si>
  <si>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</si>
  <si>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</si>
  <si>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</si>
  <si>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</si>
  <si>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</si>
  <si>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</si>
  <si>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</si>
  <si>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</si>
  <si>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</si>
  <si>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</si>
  <si>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</si>
  <si>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</si>
  <si>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</si>
  <si>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</si>
  <si>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</si>
  <si>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</si>
  <si>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</si>
  <si>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</si>
  <si>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</si>
  <si>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</si>
  <si>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</si>
  <si>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</si>
  <si>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</si>
  <si>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</si>
  <si>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</si>
  <si>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</si>
  <si>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</si>
  <si>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</si>
  <si>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</si>
  <si>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</si>
  <si>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</si>
  <si>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</si>
  <si>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</si>
  <si>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</si>
  <si>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</si>
  <si>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</si>
  <si>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</si>
  <si>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</si>
  <si>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</si>
  <si>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</si>
  <si>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</si>
  <si>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</si>
  <si>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</si>
  <si>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</si>
  <si>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</si>
  <si>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</si>
  <si>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</si>
  <si>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</si>
  <si>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</si>
  <si>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</si>
  <si>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</si>
  <si>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</si>
  <si>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</si>
  <si>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</si>
  <si>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</si>
  <si>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</si>
  <si>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</si>
  <si>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</si>
  <si>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</si>
  <si>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</si>
  <si>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</si>
  <si>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</si>
  <si>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</si>
  <si>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</si>
  <si>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</si>
  <si>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</si>
  <si>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</si>
  <si>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</si>
  <si>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</si>
  <si>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</si>
  <si>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</si>
  <si>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</si>
  <si>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</si>
  <si>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</si>
  <si>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</si>
  <si>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</si>
  <si>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</si>
  <si>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</si>
  <si>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</si>
  <si>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</si>
  <si>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</si>
  <si>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</si>
  <si>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</si>
  <si>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</si>
  <si>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</si>
  <si>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</si>
  <si>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</si>
  <si>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</si>
  <si>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</si>
  <si>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</si>
  <si>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</si>
  <si>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</si>
  <si>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</si>
  <si>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</si>
  <si>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</si>
  <si>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</si>
  <si>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</si>
  <si>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</si>
  <si>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</si>
  <si>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</si>
  <si>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</si>
  <si>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</si>
  <si>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</si>
  <si>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</si>
  <si>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</si>
  <si>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</si>
  <si>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</si>
  <si>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</si>
  <si>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</si>
  <si>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</si>
  <si>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</si>
  <si>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</si>
  <si>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</si>
  <si>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</si>
  <si>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</si>
  <si>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</si>
  <si>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</si>
  <si>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</si>
  <si>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</si>
  <si>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</si>
  <si>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</si>
  <si>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</si>
  <si>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</si>
  <si>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</si>
  <si>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</si>
  <si>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</si>
  <si>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</si>
  <si>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</si>
  <si>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</si>
  <si>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</si>
  <si>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</si>
  <si>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</si>
  <si>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</si>
  <si>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</si>
  <si>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</si>
  <si>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</si>
  <si>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</si>
  <si>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</si>
  <si>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</si>
  <si>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</si>
  <si>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</si>
  <si>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</si>
  <si>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</si>
  <si>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</si>
  <si>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</si>
  <si>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</si>
  <si>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</si>
  <si>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</si>
  <si>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</si>
  <si>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</si>
  <si>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</si>
  <si>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</si>
  <si>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</si>
  <si>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</si>
  <si>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</si>
  <si>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</si>
  <si>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</si>
  <si>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</si>
  <si>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</si>
  <si>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</si>
  <si>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</si>
  <si>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</si>
  <si>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</si>
  <si>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</si>
  <si>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</si>
  <si>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</si>
  <si>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</si>
  <si>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</si>
  <si>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</si>
  <si>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</si>
  <si>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</si>
  <si>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</si>
  <si>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</si>
  <si>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</si>
  <si>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</si>
  <si>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</si>
  <si>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</si>
  <si>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</si>
  <si>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</si>
  <si>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</si>
  <si>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</si>
  <si>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</si>
  <si>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</si>
  <si>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</si>
  <si>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</si>
  <si>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</si>
  <si>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</si>
  <si>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</si>
  <si>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</si>
  <si>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</si>
  <si>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</si>
  <si>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</si>
  <si>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</si>
  <si>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</si>
  <si>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</si>
  <si>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</si>
  <si>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</si>
  <si>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</si>
  <si>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</si>
  <si>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</si>
  <si>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</si>
  <si>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</si>
  <si>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</si>
  <si>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</si>
  <si>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</si>
  <si>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</si>
  <si>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</si>
  <si>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</si>
  <si>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</si>
  <si>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</si>
  <si>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</si>
  <si>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</si>
  <si>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</si>
  <si>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</si>
  <si>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</si>
  <si>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</si>
  <si>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</si>
  <si>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</si>
  <si>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</si>
  <si>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</si>
  <si>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</si>
  <si>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</si>
  <si>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</si>
  <si>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</si>
  <si>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</si>
  <si>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</si>
  <si>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</si>
  <si>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</si>
  <si>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</si>
  <si>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</si>
  <si>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</si>
  <si>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</si>
  <si>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</si>
  <si>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</si>
  <si>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</si>
  <si>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</si>
  <si>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</si>
  <si>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</si>
  <si>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</si>
  <si>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</si>
  <si>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</si>
  <si>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</si>
  <si>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</si>
  <si>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</si>
  <si>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</si>
  <si>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</si>
  <si>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</si>
  <si>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</si>
  <si>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</si>
  <si>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</si>
  <si>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</si>
  <si>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</si>
  <si>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</si>
  <si>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</si>
  <si>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</si>
  <si>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</si>
  <si>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</si>
  <si>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</si>
  <si>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</si>
  <si>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</si>
  <si>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</si>
  <si>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</si>
  <si>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</si>
  <si>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</si>
  <si>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</si>
  <si>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</si>
  <si>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</si>
  <si>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</si>
  <si>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</si>
  <si>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</si>
  <si>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</si>
  <si>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</si>
  <si>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</si>
  <si>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</si>
  <si>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</si>
  <si>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</si>
  <si>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</si>
  <si>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</si>
  <si>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</si>
  <si>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</si>
  <si>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</si>
  <si>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</si>
  <si>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</si>
  <si>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</si>
  <si>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</si>
  <si>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</si>
  <si>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</si>
  <si>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</si>
  <si>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</si>
  <si>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</si>
  <si>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</si>
  <si>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</si>
  <si>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</si>
  <si>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</si>
  <si>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</si>
  <si>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</si>
  <si>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</si>
  <si>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</si>
  <si>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</si>
  <si>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</si>
  <si>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</si>
  <si>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</si>
  <si>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</si>
  <si>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</si>
  <si>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</si>
  <si>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</si>
  <si>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</si>
  <si>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</si>
  <si>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</si>
  <si>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</si>
  <si>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</si>
  <si>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</si>
  <si>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</si>
  <si>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</si>
  <si>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</si>
  <si>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</si>
  <si>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</si>
  <si>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</si>
  <si>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</si>
  <si>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</si>
  <si>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</si>
  <si>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</si>
  <si>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</si>
  <si>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</si>
  <si>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</si>
  <si>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</si>
  <si>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</si>
  <si>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</si>
  <si>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</si>
  <si>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</si>
  <si>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</si>
  <si>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</si>
  <si>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</si>
  <si>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</si>
  <si>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</si>
  <si>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</si>
  <si>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</si>
  <si>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</si>
  <si>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</si>
  <si>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</si>
  <si>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</si>
  <si>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</si>
  <si>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</si>
  <si>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</si>
  <si>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</si>
  <si>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</si>
  <si>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</si>
  <si>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</si>
  <si>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</si>
  <si>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</si>
  <si>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</si>
  <si>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</si>
  <si>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</si>
  <si>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</si>
  <si>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</si>
  <si>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</si>
  <si>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</si>
  <si>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</si>
  <si>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</si>
  <si>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</si>
  <si>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</si>
  <si>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</si>
  <si>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</si>
  <si>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</si>
  <si>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</si>
  <si>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</si>
  <si>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</si>
  <si>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</si>
  <si>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</si>
  <si>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</si>
  <si>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</si>
  <si>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</si>
  <si>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</si>
  <si>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</si>
  <si>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</si>
  <si>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</si>
  <si>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</si>
  <si>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</si>
  <si>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</si>
  <si>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</si>
  <si>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</si>
  <si>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</si>
  <si>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</si>
  <si>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</si>
  <si>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</si>
  <si>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</si>
  <si>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</si>
  <si>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</si>
  <si>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</si>
  <si>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</si>
  <si>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</si>
  <si>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</si>
  <si>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</si>
  <si>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</si>
  <si>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</si>
  <si>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</si>
  <si>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</si>
  <si>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</si>
  <si>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</si>
  <si>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</si>
  <si>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</si>
  <si>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</si>
  <si>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</si>
  <si>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</si>
  <si>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</si>
  <si>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</si>
  <si>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</si>
  <si>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</si>
  <si>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</si>
  <si>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</si>
  <si>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</si>
  <si>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</si>
  <si>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</si>
  <si>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</si>
  <si>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</si>
  <si>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</si>
  <si>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</si>
  <si>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</si>
  <si>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</si>
  <si>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</si>
  <si>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</si>
  <si>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</si>
  <si>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</si>
  <si>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</si>
  <si>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</si>
  <si>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</si>
  <si>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</si>
  <si>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</si>
  <si>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</si>
  <si>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</si>
  <si>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</si>
  <si>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</si>
  <si>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</si>
  <si>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</si>
  <si>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</si>
  <si>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</si>
  <si>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</si>
  <si>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</si>
  <si>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</si>
  <si>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</si>
  <si>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</si>
  <si>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</si>
  <si>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</si>
  <si>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</si>
  <si>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</si>
  <si>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</si>
  <si>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</si>
  <si>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</si>
  <si>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</si>
  <si>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</si>
  <si>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</si>
  <si>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</si>
  <si>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</si>
  <si>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</si>
  <si>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</si>
  <si>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</si>
  <si>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</si>
  <si>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</si>
  <si>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</si>
  <si>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</si>
  <si>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</si>
  <si>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</si>
  <si>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</si>
  <si>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</si>
  <si>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</si>
  <si>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</si>
  <si>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</si>
  <si>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</si>
  <si>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</si>
  <si>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</si>
  <si>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</si>
  <si>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</si>
  <si>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</si>
  <si>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</si>
  <si>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</si>
  <si>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</si>
  <si>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</si>
  <si>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</si>
  <si>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</si>
  <si>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</si>
  <si>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</si>
  <si>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</si>
  <si>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</si>
  <si>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</si>
  <si>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</si>
  <si>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</si>
  <si>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</si>
  <si>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</si>
  <si>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</si>
  <si>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</si>
  <si>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</si>
  <si>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</si>
  <si>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</si>
  <si>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</si>
  <si>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</si>
  <si>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</si>
  <si>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</si>
  <si>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</si>
  <si>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</si>
  <si>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</si>
  <si>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</si>
  <si>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</si>
  <si>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</si>
  <si>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</si>
  <si>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</si>
  <si>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</si>
  <si>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</si>
  <si>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</si>
  <si>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</si>
  <si>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</si>
  <si>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</si>
  <si>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</si>
  <si>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</si>
  <si>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</si>
  <si>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</si>
  <si>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</si>
  <si>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</si>
  <si>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</si>
  <si>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</si>
  <si>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</si>
  <si>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</si>
  <si>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</si>
  <si>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</si>
  <si>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</si>
  <si>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</si>
  <si>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</si>
  <si>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</si>
  <si>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</si>
  <si>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</si>
  <si>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</si>
  <si>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</si>
  <si>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</si>
  <si>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</si>
  <si>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</si>
  <si>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</si>
  <si>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</si>
  <si>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</si>
  <si>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</si>
  <si>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</si>
  <si>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</si>
  <si>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</si>
  <si>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</si>
  <si>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</si>
  <si>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</si>
  <si>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</si>
  <si>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</si>
  <si>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</si>
  <si>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</si>
  <si>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</si>
  <si>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</si>
  <si>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</si>
  <si>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</si>
  <si>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</si>
  <si>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</si>
  <si>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</si>
  <si>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</si>
  <si>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</si>
  <si>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</si>
  <si>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</si>
  <si>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</si>
  <si>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</si>
  <si>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</si>
  <si>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</si>
  <si>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</si>
  <si>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</si>
  <si>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</si>
  <si>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</si>
  <si>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</si>
  <si>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</si>
  <si>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</si>
  <si>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</si>
  <si>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</si>
  <si>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</si>
  <si>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</si>
  <si>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</si>
  <si>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</si>
  <si>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</si>
  <si>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</si>
  <si>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</si>
  <si>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</si>
  <si>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</si>
  <si>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</si>
  <si>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</si>
  <si>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</si>
  <si>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</si>
  <si>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</si>
  <si>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</si>
  <si>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</si>
  <si>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</si>
  <si>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</si>
  <si>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</si>
  <si>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</si>
  <si>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</si>
  <si>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</si>
  <si>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</si>
  <si>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</si>
  <si>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</si>
  <si>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</si>
  <si>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</si>
  <si>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</si>
  <si>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</si>
  <si>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</si>
  <si>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</si>
  <si>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</si>
  <si>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</si>
  <si>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</si>
  <si>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</si>
  <si>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</si>
  <si>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</si>
  <si>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</si>
  <si>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</si>
  <si>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</si>
  <si>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</si>
  <si>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</si>
  <si>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</si>
  <si>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</si>
  <si>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</si>
  <si>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</si>
  <si>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</si>
  <si>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</si>
  <si>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</si>
  <si>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</si>
  <si>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</si>
  <si>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</si>
  <si>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</si>
  <si>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</si>
  <si>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</si>
  <si>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</si>
  <si>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</si>
  <si>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</si>
  <si>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</si>
  <si>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</si>
  <si>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</si>
  <si>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</si>
  <si>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</si>
  <si>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</si>
  <si>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</si>
  <si>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</si>
  <si>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</si>
  <si>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</si>
  <si>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</si>
  <si>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</si>
  <si>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</si>
  <si>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</si>
  <si>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</si>
  <si>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</si>
  <si>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</si>
  <si>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</si>
  <si>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</si>
  <si>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</si>
  <si>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</si>
  <si>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</si>
  <si>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</si>
  <si>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</si>
  <si>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</si>
  <si>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</si>
  <si>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</si>
  <si>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</si>
  <si>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</si>
  <si>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</si>
  <si>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</si>
  <si>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</si>
  <si>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</si>
  <si>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</si>
  <si>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</si>
  <si>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</si>
  <si>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</si>
  <si>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</si>
  <si>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</si>
  <si>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</si>
  <si>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</si>
  <si>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</si>
  <si>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</si>
  <si>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</si>
  <si>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</si>
  <si>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</si>
  <si>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</si>
  <si>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</si>
  <si>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</si>
  <si>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</si>
  <si>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</si>
  <si>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</si>
  <si>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</si>
  <si>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</si>
  <si>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</si>
  <si>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</si>
  <si>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</si>
  <si>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</si>
  <si>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</si>
  <si>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</si>
  <si>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</si>
  <si>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</si>
  <si>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</si>
  <si>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</si>
  <si>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</si>
  <si>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</si>
  <si>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</si>
  <si>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</si>
  <si>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</si>
  <si>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</si>
  <si>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</si>
  <si>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</si>
  <si>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</si>
  <si>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</si>
  <si>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</si>
  <si>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</si>
  <si>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</si>
  <si>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</si>
  <si>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</si>
  <si>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</si>
  <si>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</si>
  <si>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</si>
  <si>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</si>
  <si>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</si>
  <si>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</si>
  <si>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</si>
  <si>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</si>
  <si>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</si>
  <si>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</si>
  <si>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</si>
  <si>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</si>
  <si>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</si>
  <si>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</si>
  <si>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</si>
  <si>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</si>
  <si>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</si>
  <si>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</si>
  <si>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</si>
  <si>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</si>
  <si>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</si>
  <si>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</si>
  <si>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</si>
  <si>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</si>
  <si>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</si>
  <si>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</si>
  <si>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</si>
  <si>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</si>
  <si>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</si>
  <si>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</si>
  <si>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</si>
  <si>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</si>
  <si>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</si>
  <si>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</si>
  <si>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</si>
  <si>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</si>
  <si>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</si>
  <si>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</si>
  <si>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</si>
  <si>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</si>
  <si>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</si>
  <si>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</si>
  <si>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</si>
  <si>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</si>
  <si>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</si>
  <si>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</si>
  <si>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</si>
  <si>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</si>
  <si>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</si>
  <si>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</si>
  <si>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</si>
  <si>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</si>
  <si>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</si>
  <si>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</si>
  <si>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</si>
  <si>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</si>
  <si>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</si>
  <si>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</si>
  <si>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</si>
  <si>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</si>
  <si>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</si>
  <si>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</si>
  <si>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</si>
  <si>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</si>
  <si>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</si>
  <si>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</si>
  <si>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</si>
  <si>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</si>
  <si>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</si>
  <si>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</si>
  <si>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</si>
  <si>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</si>
  <si>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</si>
  <si>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</si>
  <si>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</si>
  <si>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</si>
  <si>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</si>
  <si>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</si>
  <si>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</si>
  <si>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</si>
  <si>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</si>
  <si>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</si>
  <si>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</si>
  <si>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</si>
  <si>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</si>
  <si>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</si>
  <si>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</si>
  <si>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</si>
  <si>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</si>
  <si>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</si>
  <si>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</si>
  <si>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</si>
  <si>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</si>
  <si>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</si>
  <si>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</si>
  <si>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</si>
  <si>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</si>
  <si>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</si>
  <si>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</si>
  <si>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</si>
  <si>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</si>
  <si>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</si>
  <si>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</si>
  <si>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</si>
  <si>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</si>
  <si>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</si>
  <si>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</si>
  <si>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</si>
  <si>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</si>
  <si>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</si>
  <si>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</si>
  <si>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</si>
  <si>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</si>
  <si>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</si>
  <si>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</si>
  <si>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</si>
  <si>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</si>
  <si>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</si>
  <si>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</si>
  <si>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</si>
  <si>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</si>
  <si>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</si>
  <si>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</si>
  <si>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</si>
  <si>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</si>
  <si>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</si>
  <si>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</si>
  <si>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</si>
  <si>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</si>
  <si>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</si>
  <si>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</si>
  <si>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</si>
  <si>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</si>
  <si>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</si>
  <si>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</si>
  <si>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</si>
  <si>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</si>
  <si>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</si>
  <si>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</si>
  <si>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</si>
  <si>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</si>
  <si>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</si>
  <si>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</si>
  <si>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</si>
  <si>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</si>
  <si>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</si>
  <si>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</si>
  <si>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</si>
  <si>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</si>
  <si>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</si>
  <si>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</si>
  <si>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</si>
  <si>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</si>
  <si>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</si>
  <si>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</si>
  <si>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</si>
  <si>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</si>
  <si>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</si>
  <si>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</si>
  <si>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</si>
  <si>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</si>
  <si>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</si>
  <si>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</si>
  <si>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</si>
  <si>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</si>
  <si>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</si>
  <si>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</si>
  <si>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</si>
  <si>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</si>
  <si>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</si>
  <si>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</si>
  <si>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</si>
  <si>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</si>
  <si>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</si>
  <si>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</si>
  <si>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</si>
  <si>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</si>
  <si>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</si>
  <si>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</si>
  <si>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</si>
  <si>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</si>
  <si>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</si>
  <si>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</si>
  <si>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</si>
  <si>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</si>
  <si>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</si>
  <si>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</si>
  <si>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</si>
  <si>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</si>
  <si>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</si>
  <si>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</si>
  <si>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</si>
  <si>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</si>
  <si>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</si>
  <si>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</si>
  <si>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</si>
  <si>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</si>
  <si>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</si>
  <si>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</si>
  <si>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</si>
  <si>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</si>
  <si>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</si>
  <si>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</si>
  <si>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</si>
  <si>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</si>
  <si>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</si>
  <si>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</si>
  <si>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</si>
  <si>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</si>
  <si>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</si>
  <si>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</si>
  <si>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</si>
  <si>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</si>
  <si>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</si>
  <si>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</si>
  <si>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</si>
  <si>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</si>
  <si>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</si>
  <si>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</si>
  <si>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</si>
  <si>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</si>
  <si>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</si>
  <si>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</si>
  <si>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</si>
  <si>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</si>
  <si>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</si>
  <si>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</si>
  <si>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</si>
  <si>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</si>
  <si>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</si>
  <si>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</si>
  <si>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</si>
  <si>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</si>
  <si>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</si>
  <si>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</si>
  <si>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</si>
  <si>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</si>
  <si>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</si>
  <si>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</si>
  <si>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</si>
  <si>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</si>
  <si>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</si>
  <si>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</si>
  <si>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</si>
  <si>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</si>
  <si>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</si>
  <si>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</si>
  <si>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</si>
  <si>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</si>
  <si>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</si>
  <si>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</si>
  <si>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</si>
  <si>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</si>
  <si>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</si>
  <si>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</si>
  <si>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</si>
  <si>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</si>
  <si>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</si>
  <si>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</si>
  <si>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</si>
  <si>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</si>
  <si>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</si>
  <si>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</si>
  <si>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</si>
  <si>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</si>
  <si>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</si>
  <si>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</si>
  <si>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</si>
  <si>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</si>
  <si>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</si>
  <si>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</si>
  <si>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</si>
  <si>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</si>
  <si>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</si>
  <si>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</si>
  <si>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</si>
  <si>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</si>
  <si>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</si>
  <si>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</si>
  <si>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</si>
  <si>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</si>
  <si>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</si>
  <si>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</si>
  <si>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</si>
  <si>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</si>
  <si>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</si>
  <si>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</si>
  <si>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</si>
  <si>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</si>
  <si>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</si>
  <si>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</si>
  <si>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</si>
  <si>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</si>
  <si>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</si>
  <si>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</si>
  <si>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</si>
  <si>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</si>
  <si>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</si>
  <si>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</si>
  <si>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</si>
  <si>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</si>
  <si>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</si>
  <si>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</si>
  <si>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</si>
  <si>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</si>
  <si>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</si>
  <si>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</si>
  <si>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</si>
  <si>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</si>
  <si>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</si>
  <si>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</si>
  <si>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</si>
  <si>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</si>
  <si>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</si>
  <si>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</si>
  <si>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</si>
  <si>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</si>
  <si>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</si>
  <si>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</si>
  <si>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</si>
  <si>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</si>
  <si>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</si>
  <si>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</si>
  <si>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</si>
  <si>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</si>
  <si>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</si>
  <si>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</si>
  <si>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</si>
  <si>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</si>
  <si>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</si>
  <si>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</si>
  <si>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</si>
  <si>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</si>
  <si>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</si>
  <si>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</si>
  <si>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</si>
  <si>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</si>
  <si>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</si>
  <si>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</si>
  <si>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</si>
  <si>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</si>
  <si>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</si>
  <si>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</si>
  <si>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</si>
  <si>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</si>
  <si>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</si>
  <si>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</si>
  <si>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</si>
  <si>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</si>
  <si>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</si>
  <si>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</si>
  <si>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</si>
  <si>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</si>
  <si>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</si>
  <si>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</si>
  <si>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</si>
  <si>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</si>
  <si>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</si>
  <si>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</si>
  <si>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</si>
  <si>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</si>
  <si>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</si>
  <si>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</si>
  <si>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</si>
  <si>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</si>
  <si>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</si>
  <si>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</si>
  <si>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</si>
  <si>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</si>
  <si>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</si>
  <si>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</si>
  <si>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</si>
  <si>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</si>
  <si>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</si>
  <si>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</si>
  <si>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</si>
  <si>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</si>
  <si>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</si>
  <si>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</si>
  <si>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</si>
  <si>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</si>
  <si>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</si>
  <si>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</si>
  <si>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</si>
  <si>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</si>
  <si>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</si>
  <si>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</si>
  <si>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</si>
  <si>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</si>
  <si>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</si>
  <si>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</si>
  <si>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</si>
  <si>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</si>
  <si>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</si>
  <si>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</si>
  <si>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</si>
  <si>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</si>
  <si>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</si>
  <si>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</si>
  <si>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</si>
  <si>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</si>
  <si>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</si>
  <si>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</si>
  <si>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</si>
  <si>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</si>
  <si>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</si>
  <si>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</si>
  <si>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</si>
  <si>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</si>
  <si>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</si>
  <si>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</si>
  <si>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</si>
  <si>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</si>
  <si>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</si>
  <si>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</si>
  <si>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</si>
  <si>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</si>
  <si>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</si>
  <si>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</si>
  <si>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</si>
  <si>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</si>
  <si>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</si>
  <si>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</si>
  <si>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</si>
  <si>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</si>
  <si>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</si>
  <si>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</si>
  <si>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</si>
  <si>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</si>
  <si>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</si>
  <si>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</si>
  <si>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</si>
  <si>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</si>
  <si>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</si>
  <si>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</si>
  <si>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</si>
  <si>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</si>
  <si>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</si>
  <si>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</si>
  <si>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</si>
  <si>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</si>
  <si>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</si>
  <si>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</si>
  <si>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</si>
  <si>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</si>
  <si>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</si>
  <si>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</si>
  <si>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</si>
  <si>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</si>
  <si>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</si>
  <si>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</si>
  <si>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</si>
  <si>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</si>
  <si>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</si>
  <si>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</si>
  <si>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</si>
  <si>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</si>
  <si>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</si>
  <si>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</si>
  <si>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</si>
  <si>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</si>
  <si>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</si>
  <si>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</si>
  <si>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</si>
  <si>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</si>
  <si>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</si>
  <si>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</si>
  <si>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</si>
  <si>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</si>
  <si>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</si>
  <si>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</si>
  <si>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</si>
  <si>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</si>
  <si>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</si>
  <si>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</si>
  <si>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</si>
  <si>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</si>
  <si>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</si>
  <si>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</si>
  <si>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</si>
  <si>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</si>
  <si>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</si>
  <si>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</si>
  <si>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</si>
  <si>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</si>
  <si>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</si>
  <si>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</si>
  <si>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</si>
  <si>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</si>
  <si>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</si>
  <si>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</si>
  <si>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</si>
  <si>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</si>
  <si>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</si>
  <si>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</si>
  <si>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</si>
  <si>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</si>
  <si>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</si>
  <si>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</si>
  <si>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</si>
  <si>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</si>
  <si>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</si>
  <si>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</si>
  <si>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</si>
  <si>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</si>
  <si>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</si>
  <si>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</si>
  <si>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</si>
  <si>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</si>
  <si>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</si>
  <si>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</si>
  <si>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</si>
  <si>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</si>
  <si>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</si>
  <si>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</si>
  <si>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</si>
  <si>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</si>
  <si>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</si>
  <si>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</si>
  <si>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</si>
  <si>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</si>
  <si>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</si>
  <si>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</si>
  <si>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</si>
  <si>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</si>
  <si>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</si>
  <si>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</si>
  <si>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</si>
  <si>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</si>
  <si>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</si>
  <si>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</si>
  <si>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</si>
  <si>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</si>
  <si>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</si>
  <si>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</si>
  <si>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</si>
  <si>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</si>
  <si>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</si>
  <si>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</si>
  <si>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</si>
  <si>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</si>
  <si>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</si>
  <si>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</si>
  <si>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</si>
  <si>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</si>
  <si>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</si>
  <si>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</si>
  <si>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</si>
  <si>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</si>
  <si>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</si>
  <si>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</si>
  <si>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</si>
  <si>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</si>
  <si>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</si>
  <si>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</si>
  <si>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</si>
  <si>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</si>
  <si>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</si>
  <si>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</si>
  <si>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</si>
  <si>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</si>
  <si>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</si>
  <si>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</si>
  <si>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</si>
  <si>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</si>
  <si>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</si>
  <si>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</si>
  <si>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</si>
  <si>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</si>
  <si>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</si>
  <si>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</si>
  <si>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</si>
  <si>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</si>
  <si>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</si>
  <si>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</si>
  <si>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</si>
  <si>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</si>
  <si>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</si>
  <si>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</si>
  <si>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</si>
  <si>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</si>
  <si>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</si>
  <si>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</si>
  <si>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</si>
  <si>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</si>
  <si>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</si>
  <si>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</si>
  <si>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</si>
  <si>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</si>
  <si>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</si>
  <si>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</si>
  <si>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</si>
  <si>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</si>
  <si>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</si>
  <si>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</si>
  <si>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</si>
  <si>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</si>
  <si>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</si>
  <si>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</si>
  <si>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</si>
  <si>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</si>
  <si>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</si>
  <si>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</si>
  <si>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</si>
  <si>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</si>
  <si>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</si>
  <si>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</si>
  <si>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</si>
  <si>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</si>
  <si>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</si>
  <si>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</si>
  <si>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</si>
  <si>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</si>
  <si>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</si>
  <si>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</si>
  <si>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</si>
  <si>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</si>
  <si>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</si>
  <si>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</si>
  <si>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</si>
  <si>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</si>
  <si>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</si>
  <si>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</si>
  <si>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</si>
  <si>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</si>
  <si>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</si>
  <si>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</si>
  <si>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</si>
  <si>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</si>
  <si>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</si>
  <si>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</si>
  <si>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</si>
  <si>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</si>
  <si>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</si>
  <si>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</si>
  <si>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</si>
  <si>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</si>
  <si>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</si>
  <si>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</si>
  <si>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</si>
  <si>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</si>
  <si>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</si>
  <si>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</si>
  <si>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</si>
  <si>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</si>
  <si>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</si>
  <si>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</si>
  <si>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</si>
  <si>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</si>
  <si>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</si>
  <si>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</si>
  <si>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</si>
  <si>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</si>
  <si>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</si>
  <si>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</si>
  <si>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</si>
  <si>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</si>
  <si>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</si>
  <si>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</si>
  <si>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</si>
  <si>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</si>
  <si>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</si>
  <si>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</si>
  <si>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</si>
  <si>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</si>
  <si>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</si>
  <si>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</si>
  <si>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</si>
  <si>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</si>
  <si>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</si>
  <si>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</si>
  <si>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</si>
  <si>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</si>
  <si>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</si>
  <si>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</si>
  <si>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</si>
  <si>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</si>
  <si>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</si>
  <si>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</si>
  <si>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</si>
  <si>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</si>
  <si>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</si>
  <si>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</si>
  <si>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</si>
  <si>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</si>
  <si>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</si>
  <si>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</si>
  <si>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</si>
  <si>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</si>
  <si>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</si>
  <si>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</si>
  <si>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</si>
  <si>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</si>
  <si>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</si>
  <si>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</si>
  <si>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</si>
  <si>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</si>
  <si>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</si>
  <si>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</si>
  <si>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</si>
  <si>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</si>
  <si>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</si>
  <si>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</si>
  <si>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</si>
  <si>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</si>
  <si>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</si>
  <si>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</si>
  <si>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</si>
  <si>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</si>
  <si>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</si>
  <si>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</si>
  <si>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</si>
  <si>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</si>
  <si>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</si>
  <si>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</si>
  <si>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</si>
  <si>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</si>
  <si>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</si>
  <si>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</si>
  <si>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</si>
  <si>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</si>
  <si>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</si>
  <si>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</si>
  <si>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</si>
  <si>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</si>
  <si>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</si>
  <si>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</si>
  <si>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</si>
  <si>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</si>
  <si>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</si>
  <si>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</si>
  <si>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</si>
  <si>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</si>
  <si>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</si>
  <si>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</si>
  <si>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</si>
  <si>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</si>
  <si>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</si>
  <si>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</si>
  <si>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</si>
  <si>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</si>
  <si>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</si>
  <si>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</si>
  <si>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</si>
  <si>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</si>
  <si>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</si>
  <si>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</si>
  <si>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</si>
  <si>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</si>
  <si>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</si>
  <si>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</si>
  <si>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</si>
  <si>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</si>
  <si>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</si>
  <si>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</si>
  <si>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</si>
  <si>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</si>
  <si>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</si>
  <si>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</si>
  <si>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</si>
  <si>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</si>
  <si>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</si>
  <si>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</si>
  <si>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</si>
  <si>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</si>
  <si>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</si>
  <si>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</si>
  <si>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</si>
  <si>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</si>
  <si>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</si>
  <si>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</si>
  <si>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</si>
  <si>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</si>
  <si>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</si>
  <si>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</si>
  <si>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</si>
  <si>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</si>
  <si>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</si>
  <si>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</si>
  <si>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</si>
  <si>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</si>
  <si>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</si>
  <si>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</si>
  <si>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</si>
  <si>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</si>
  <si>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</si>
  <si>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</si>
  <si>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</si>
  <si>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</si>
  <si>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</si>
  <si>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</si>
  <si>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</si>
  <si>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</si>
  <si>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</si>
  <si>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</si>
  <si>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</si>
  <si>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</si>
  <si>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</si>
  <si>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</si>
  <si>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</si>
  <si>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</si>
  <si>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</si>
  <si>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</si>
  <si>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</si>
  <si>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</si>
  <si>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</si>
  <si>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</si>
  <si>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</si>
  <si>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</si>
  <si>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</si>
  <si>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</si>
  <si>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</si>
  <si>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</si>
  <si>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</si>
  <si>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</si>
  <si>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</si>
  <si>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</si>
  <si>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</si>
  <si>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</si>
  <si>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</si>
  <si>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</si>
  <si>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</si>
  <si>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</si>
  <si>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</si>
  <si>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</si>
  <si>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</si>
  <si>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</si>
  <si>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</si>
  <si>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</si>
  <si>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</si>
  <si>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</si>
  <si>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</si>
  <si>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</si>
  <si>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</si>
  <si>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</si>
  <si>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</si>
  <si>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</si>
  <si>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</si>
  <si>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</si>
  <si>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</si>
  <si>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</si>
  <si>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</si>
  <si>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</si>
  <si>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</si>
  <si>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</si>
  <si>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</si>
  <si>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</si>
  <si>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</si>
  <si>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</si>
  <si>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</si>
  <si>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</si>
  <si>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</si>
  <si>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</si>
  <si>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</si>
  <si>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</si>
  <si>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</si>
  <si>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</si>
  <si>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</si>
  <si>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</si>
  <si>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</si>
  <si>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</si>
  <si>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</si>
  <si>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</si>
  <si>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</si>
  <si>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</si>
  <si>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</si>
  <si>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</si>
  <si>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</si>
  <si>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</si>
  <si>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</si>
  <si>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</si>
  <si>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</si>
  <si>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</si>
  <si>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</si>
  <si>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</si>
  <si>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</si>
  <si>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</si>
  <si>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</si>
  <si>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</si>
  <si>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</si>
  <si>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</si>
  <si>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</si>
  <si>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</si>
  <si>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</si>
  <si>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</si>
  <si>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</si>
  <si>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</si>
  <si>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</si>
  <si>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</si>
  <si>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</si>
  <si>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</si>
  <si>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</si>
  <si>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</si>
  <si>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</si>
  <si>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</si>
  <si>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</si>
  <si>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</si>
  <si>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</si>
  <si>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</si>
  <si>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</si>
  <si>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</si>
  <si>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</si>
  <si>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</si>
  <si>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</si>
  <si>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</si>
  <si>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</si>
  <si>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</si>
  <si>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</si>
  <si>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</si>
  <si>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</si>
  <si>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</si>
  <si>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</si>
  <si>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</si>
  <si>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</si>
  <si>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</si>
  <si>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</si>
  <si>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</si>
  <si>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</si>
  <si>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</si>
  <si>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</si>
  <si>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</si>
  <si>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</si>
  <si>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</si>
  <si>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</si>
  <si>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</si>
  <si>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</si>
  <si>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</si>
  <si>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</si>
  <si>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</si>
  <si>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</si>
  <si>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</si>
  <si>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</si>
  <si>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</si>
  <si>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</si>
  <si>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</si>
  <si>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</si>
  <si>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</si>
  <si>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</si>
  <si>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</si>
  <si>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</si>
  <si>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</si>
  <si>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</si>
  <si>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</si>
  <si>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</si>
  <si>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</si>
  <si>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</si>
  <si>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</si>
  <si>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</si>
  <si>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</si>
  <si>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</si>
  <si>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</si>
  <si>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</si>
  <si>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</si>
  <si>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</si>
  <si>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</si>
  <si>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</si>
  <si>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</si>
  <si>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</si>
  <si>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</si>
  <si>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</si>
  <si>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</si>
  <si>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</si>
  <si>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</si>
  <si>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</si>
  <si>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</si>
  <si>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</si>
  <si>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</si>
  <si>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</si>
  <si>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</si>
  <si>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</si>
  <si>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</si>
  <si>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</si>
  <si>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</si>
  <si>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</si>
  <si>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</si>
  <si>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</si>
  <si>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</si>
  <si>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</si>
  <si>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</si>
  <si>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</si>
  <si>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</si>
  <si>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</si>
  <si>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</si>
  <si>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</si>
  <si>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</si>
  <si>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</si>
  <si>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</si>
  <si>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</si>
  <si>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</si>
  <si>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</si>
  <si>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</si>
  <si>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</si>
  <si>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</si>
  <si>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</si>
  <si>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</si>
  <si>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</si>
  <si>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</si>
  <si>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</si>
  <si>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</si>
  <si>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</si>
  <si>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</si>
  <si>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</si>
  <si>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</si>
  <si>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</si>
  <si>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</si>
  <si>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</si>
  <si>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</si>
  <si>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</si>
  <si>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</si>
  <si>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</si>
  <si>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</si>
  <si>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</si>
  <si>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</si>
  <si>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</si>
  <si>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</si>
  <si>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</si>
  <si>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</si>
  <si>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</si>
  <si>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</si>
  <si>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</si>
  <si>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</si>
  <si>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</si>
  <si>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</si>
  <si>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</si>
  <si>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</si>
  <si>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</si>
  <si>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</si>
  <si>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</si>
  <si>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</si>
  <si>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</si>
  <si>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</si>
  <si>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</si>
  <si>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</si>
  <si>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</si>
  <si>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</si>
  <si>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</si>
  <si>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</si>
  <si>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</si>
  <si>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</si>
  <si>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</si>
  <si>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</si>
  <si>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</si>
  <si>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</si>
  <si>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</si>
  <si>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</si>
  <si>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</si>
  <si>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</si>
  <si>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</si>
  <si>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</si>
  <si>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</si>
  <si>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</si>
  <si>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</si>
  <si>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</si>
  <si>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</si>
  <si>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</si>
  <si>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</si>
  <si>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</si>
  <si>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</si>
  <si>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</si>
  <si>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</si>
  <si>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</si>
  <si>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</si>
  <si>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</si>
  <si>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</si>
  <si>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</si>
  <si>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</si>
  <si>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</si>
  <si>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</si>
  <si>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</si>
  <si>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</si>
  <si>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</si>
  <si>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</si>
  <si>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</si>
  <si>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</si>
  <si>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</si>
  <si>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</si>
  <si>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</si>
  <si>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</si>
  <si>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</si>
  <si>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</si>
  <si>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</si>
  <si>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</si>
  <si>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</si>
  <si>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</si>
  <si>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</si>
  <si>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</si>
  <si>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</si>
  <si>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</si>
  <si>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</si>
  <si>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</si>
  <si>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</si>
  <si>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</si>
  <si>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</si>
  <si>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</si>
  <si>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</si>
  <si>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</si>
  <si>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</si>
  <si>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</si>
  <si>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</si>
  <si>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</si>
  <si>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</si>
  <si>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</si>
  <si>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</si>
  <si>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</si>
  <si>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</si>
  <si>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</si>
  <si>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</si>
  <si>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</si>
  <si>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</si>
  <si>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</si>
  <si>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</si>
  <si>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</si>
  <si>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</si>
  <si>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</si>
  <si>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</si>
  <si>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</si>
  <si>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</si>
  <si>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</si>
  <si>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</si>
  <si>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</si>
  <si>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</si>
  <si>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</si>
  <si>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</si>
  <si>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</si>
  <si>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</si>
  <si>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</si>
  <si>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</si>
  <si>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</si>
  <si>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</si>
  <si>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</si>
  <si>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</si>
  <si>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</si>
  <si>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</si>
  <si>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</si>
  <si>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</si>
  <si>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</si>
  <si>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</si>
  <si>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</si>
  <si>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</si>
  <si>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</si>
  <si>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</si>
  <si>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</si>
  <si>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</si>
  <si>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</si>
  <si>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</si>
  <si>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</si>
  <si>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</si>
  <si>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</si>
  <si>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</si>
  <si>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</si>
  <si>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</si>
  <si>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</si>
  <si>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</si>
  <si>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</si>
  <si>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</si>
  <si>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</si>
  <si>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</si>
  <si>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</si>
  <si>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</si>
  <si>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</si>
  <si>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</si>
  <si>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</si>
  <si>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</si>
  <si>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</si>
  <si>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</si>
  <si>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</si>
  <si>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</si>
  <si>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</si>
  <si>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</si>
  <si>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</si>
  <si>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</si>
  <si>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</si>
  <si>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</si>
  <si>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</si>
  <si>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</si>
  <si>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</si>
  <si>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</si>
  <si>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</si>
  <si>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</si>
  <si>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</si>
  <si>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</si>
  <si>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</si>
  <si>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</si>
  <si>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</si>
  <si>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</si>
  <si>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</si>
  <si>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</si>
  <si>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</si>
  <si>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</si>
  <si>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</si>
  <si>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</si>
  <si>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</si>
  <si>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</si>
  <si>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</si>
  <si>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</si>
  <si>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</si>
  <si>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</si>
  <si>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</si>
  <si>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</si>
  <si>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</si>
  <si>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</si>
  <si>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</si>
  <si>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</si>
  <si>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</si>
  <si>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</si>
  <si>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</si>
  <si>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</si>
  <si>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</si>
  <si>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</si>
  <si>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</si>
  <si>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</si>
  <si>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</si>
  <si>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</si>
  <si>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</si>
  <si>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</si>
  <si>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</si>
  <si>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</si>
  <si>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</si>
  <si>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</si>
  <si>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</si>
  <si>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</si>
  <si>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</si>
  <si>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</si>
  <si>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</si>
  <si>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</si>
  <si>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</si>
  <si>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</si>
  <si>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</si>
  <si>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</si>
  <si>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</si>
  <si>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</si>
  <si>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</si>
  <si>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</si>
  <si>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</si>
  <si>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</si>
  <si>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</si>
  <si>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</si>
  <si>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</si>
  <si>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</si>
  <si>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</si>
  <si>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</si>
  <si>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</si>
  <si>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</si>
  <si>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</si>
  <si>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</si>
  <si>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</si>
  <si>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</si>
  <si>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</si>
  <si>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</si>
  <si>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</si>
  <si>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</si>
  <si>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</si>
  <si>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</si>
  <si>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</si>
  <si>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</si>
  <si>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</si>
  <si>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</si>
  <si>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</si>
  <si>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</si>
  <si>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</si>
  <si>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</si>
  <si>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</si>
  <si>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</si>
  <si>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</si>
  <si>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</si>
  <si>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</si>
  <si>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</si>
  <si>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</si>
  <si>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</si>
  <si>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</si>
  <si>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</si>
  <si>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</si>
  <si>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</si>
  <si>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</si>
  <si>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</si>
  <si>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</si>
  <si>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</si>
  <si>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</si>
  <si>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</si>
  <si>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</si>
  <si>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</si>
  <si>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</si>
  <si>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</si>
  <si>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</si>
  <si>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</si>
  <si>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</si>
  <si>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</si>
  <si>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</si>
  <si>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</si>
  <si>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</si>
  <si>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</si>
  <si>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</si>
  <si>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</si>
  <si>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</si>
  <si>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</si>
  <si>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</si>
  <si>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</si>
  <si>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</si>
  <si>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</si>
  <si>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</si>
  <si>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</si>
  <si>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</si>
  <si>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</si>
  <si>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</si>
  <si>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</si>
  <si>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</si>
  <si>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</si>
  <si>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</si>
  <si>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</si>
  <si>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</si>
  <si>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</si>
  <si>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</si>
  <si>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</si>
  <si>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</si>
  <si>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</si>
  <si>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</si>
  <si>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</si>
  <si>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</si>
  <si>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</si>
  <si>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</si>
  <si>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</si>
  <si>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</si>
  <si>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</si>
  <si>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</si>
  <si>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</si>
  <si>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</si>
  <si>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</si>
  <si>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</si>
  <si>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</si>
  <si>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</si>
  <si>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</si>
  <si>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</si>
  <si>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</si>
  <si>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</si>
  <si>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</si>
  <si>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</si>
  <si>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</si>
  <si>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</si>
  <si>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</si>
  <si>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</si>
  <si>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</si>
  <si>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</si>
  <si>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</si>
  <si>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</si>
  <si>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</si>
  <si>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</si>
  <si>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</si>
  <si>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</si>
  <si>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</si>
  <si>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</si>
  <si>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</si>
  <si>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</si>
  <si>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</si>
  <si>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</si>
  <si>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</si>
  <si>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</si>
  <si>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</si>
  <si>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</si>
  <si>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</si>
  <si>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</si>
  <si>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</si>
  <si>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</si>
  <si>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</si>
  <si>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</si>
  <si>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</si>
  <si>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</si>
  <si>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</si>
  <si>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</si>
  <si>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</si>
  <si>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</si>
  <si>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</si>
  <si>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</si>
  <si>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</si>
  <si>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</si>
  <si>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</si>
  <si>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</si>
  <si>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</si>
  <si>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</si>
  <si>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</si>
  <si>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</si>
  <si>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</si>
  <si>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</si>
  <si>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</si>
  <si>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</si>
  <si>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</si>
  <si>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</si>
  <si>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</si>
  <si>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</si>
  <si>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</si>
  <si>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</si>
  <si>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</si>
  <si>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</si>
  <si>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</si>
  <si>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</si>
  <si>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</si>
  <si>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</si>
  <si>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</si>
  <si>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</si>
  <si>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</si>
  <si>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</si>
  <si>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</si>
  <si>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</si>
  <si>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</si>
  <si>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</si>
  <si>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</si>
  <si>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</si>
  <si>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</si>
  <si>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</si>
  <si>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</si>
  <si>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</si>
  <si>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</si>
  <si>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</si>
  <si>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</si>
  <si>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</si>
  <si>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</si>
  <si>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</si>
  <si>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</si>
  <si>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</si>
  <si>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</si>
  <si>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</si>
  <si>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</si>
  <si>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</si>
  <si>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</si>
  <si>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</si>
  <si>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</si>
  <si>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</si>
  <si>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</si>
  <si>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</si>
  <si>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</si>
  <si>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</si>
  <si>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</si>
  <si>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</si>
  <si>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</si>
  <si>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</si>
  <si>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</si>
  <si>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</si>
  <si>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</si>
  <si>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</si>
  <si>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</si>
  <si>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</si>
  <si>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</si>
  <si>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</si>
  <si>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</si>
  <si>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</si>
  <si>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</si>
  <si>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</si>
  <si>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</si>
  <si>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</si>
  <si>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</si>
  <si>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</si>
  <si>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</si>
  <si>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</si>
  <si>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</si>
  <si>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</si>
  <si>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</si>
  <si>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</si>
  <si>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</si>
  <si>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</si>
  <si>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</si>
  <si>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</si>
  <si>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</si>
  <si>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</si>
  <si>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</si>
  <si>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</si>
  <si>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</si>
  <si>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</si>
  <si>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</si>
  <si>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</si>
  <si>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</si>
  <si>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</si>
  <si>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</si>
  <si>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</si>
  <si>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</si>
  <si>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</si>
  <si>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</si>
  <si>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</si>
  <si>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</si>
  <si>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</si>
  <si>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</si>
  <si>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</si>
  <si>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</si>
  <si>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</si>
  <si>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</si>
  <si>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</si>
  <si>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</si>
  <si>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</si>
  <si>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</si>
  <si>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</si>
  <si>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</si>
  <si>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</si>
  <si>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</si>
  <si>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</si>
  <si>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</si>
  <si>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</si>
  <si>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</si>
  <si>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</si>
  <si>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</si>
  <si>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</si>
  <si>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</si>
  <si>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</si>
  <si>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</si>
  <si>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</si>
  <si>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</si>
  <si>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</si>
  <si>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</si>
  <si>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</si>
  <si>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</si>
  <si>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</si>
  <si>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</si>
  <si>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</si>
  <si>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</si>
  <si>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</si>
  <si>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</si>
  <si>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</si>
  <si>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</si>
  <si>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</si>
  <si>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</si>
  <si>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</si>
  <si>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</si>
  <si>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</si>
  <si>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</si>
  <si>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</si>
  <si>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</si>
  <si>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</si>
  <si>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</si>
  <si>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</si>
  <si>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</si>
  <si>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</si>
  <si>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</si>
  <si>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</si>
  <si>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</si>
  <si>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</si>
  <si>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</si>
  <si>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</si>
  <si>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</si>
  <si>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</si>
  <si>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</si>
  <si>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</si>
  <si>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</si>
  <si>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</si>
  <si>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</si>
  <si>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</si>
  <si>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</si>
  <si>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</si>
  <si>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</si>
  <si>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</si>
  <si>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</si>
  <si>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</si>
  <si>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</si>
  <si>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</si>
  <si>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</si>
  <si>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</si>
  <si>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</si>
  <si>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</si>
  <si>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</si>
  <si>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</si>
  <si>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</si>
  <si>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</si>
  <si>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</si>
  <si>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</si>
  <si>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</si>
  <si>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</si>
  <si>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</si>
  <si>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</si>
  <si>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</si>
  <si>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</si>
  <si>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</si>
  <si>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</si>
  <si>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</si>
  <si>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</si>
  <si>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</si>
  <si>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</si>
  <si>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</si>
  <si>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</si>
  <si>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</si>
  <si>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</si>
  <si>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</si>
  <si>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</si>
  <si>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</si>
  <si>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</si>
  <si>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</si>
  <si>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</si>
  <si>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</si>
  <si>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</si>
  <si>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</si>
  <si>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</si>
  <si>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</si>
  <si>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</si>
  <si>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</si>
  <si>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</si>
  <si>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</si>
  <si>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</si>
  <si>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</si>
  <si>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</si>
  <si>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</si>
  <si>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</si>
  <si>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</si>
  <si>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</si>
  <si>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</si>
  <si>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</si>
  <si>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</si>
  <si>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</si>
  <si>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</si>
  <si>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</si>
  <si>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</si>
  <si>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</si>
  <si>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</si>
  <si>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</si>
  <si>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</si>
  <si>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</si>
  <si>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</si>
  <si>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</si>
  <si>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</si>
  <si>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</si>
  <si>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</si>
  <si>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</si>
  <si>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</si>
  <si>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</si>
  <si>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</si>
  <si>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</si>
  <si>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</si>
  <si>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</si>
  <si>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</si>
  <si>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</si>
  <si>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</si>
  <si>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</si>
  <si>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</si>
  <si>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</si>
  <si>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</si>
  <si>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</si>
  <si>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</si>
  <si>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</si>
  <si>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</si>
  <si>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</si>
  <si>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</si>
  <si>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</si>
  <si>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</si>
  <si>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</si>
  <si>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</si>
  <si>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</si>
  <si>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</si>
  <si>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</si>
  <si>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</si>
  <si>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</si>
  <si>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</si>
  <si>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</si>
  <si>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</si>
  <si>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</si>
  <si>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</si>
  <si>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</si>
  <si>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</si>
  <si>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</si>
  <si>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</si>
  <si>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</si>
  <si>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</si>
  <si>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</si>
  <si>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</si>
  <si>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</si>
  <si>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</si>
  <si>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</si>
  <si>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</si>
  <si>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</si>
  <si>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</si>
  <si>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</si>
  <si>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</si>
  <si>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</si>
  <si>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</si>
  <si>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</si>
  <si>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</si>
  <si>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</si>
  <si>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</si>
  <si>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</si>
  <si>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</si>
  <si>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</si>
  <si>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</si>
  <si>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</si>
  <si>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</si>
  <si>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</si>
  <si>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</si>
  <si>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</si>
  <si>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</si>
  <si>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</si>
  <si>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</si>
  <si>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</si>
  <si>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</si>
  <si>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</si>
  <si>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</si>
  <si>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</si>
  <si>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</si>
  <si>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</si>
  <si>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</si>
  <si>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</si>
  <si>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</si>
  <si>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</si>
  <si>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</si>
  <si>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</si>
  <si>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</si>
  <si>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</si>
  <si>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</si>
  <si>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</si>
  <si>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</si>
  <si>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</si>
  <si>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</si>
  <si>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</si>
  <si>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</si>
  <si>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</si>
  <si>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</si>
  <si>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</si>
  <si>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</si>
  <si>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</si>
  <si>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</si>
  <si>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</si>
  <si>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</si>
  <si>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</si>
  <si>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</si>
  <si>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</si>
  <si>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</si>
  <si>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</si>
  <si>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</si>
  <si>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</si>
  <si>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</si>
  <si>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</si>
  <si>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</si>
  <si>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</si>
  <si>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</si>
  <si>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</si>
  <si>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</si>
  <si>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</si>
  <si>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</si>
  <si>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</si>
  <si>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</si>
  <si>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</si>
  <si>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</si>
  <si>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</si>
  <si>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</si>
  <si>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</si>
  <si>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</si>
  <si>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</si>
  <si>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</si>
  <si>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</si>
  <si>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</si>
  <si>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</si>
  <si>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</si>
  <si>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</si>
  <si>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</si>
  <si>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</si>
  <si>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</si>
  <si>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</si>
  <si>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</si>
  <si>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</si>
  <si>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</si>
  <si>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</si>
  <si>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</si>
  <si>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</si>
  <si>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</si>
  <si>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</si>
  <si>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</si>
  <si>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</si>
  <si>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</si>
  <si>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</si>
  <si>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</si>
  <si>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</si>
  <si>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</si>
  <si>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</si>
  <si>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</si>
  <si>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</si>
  <si>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</si>
  <si>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</si>
  <si>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</si>
  <si>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</si>
  <si>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</si>
  <si>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</si>
  <si>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</si>
  <si>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</si>
  <si>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</si>
  <si>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</si>
  <si>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</si>
  <si>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</si>
  <si>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</si>
  <si>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</si>
  <si>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</si>
  <si>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</si>
  <si>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</si>
  <si>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</si>
  <si>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</si>
  <si>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</si>
  <si>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</si>
  <si>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</si>
  <si>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</si>
  <si>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</si>
  <si>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</si>
  <si>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</si>
  <si>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</si>
  <si>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</si>
  <si>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</si>
  <si>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</si>
  <si>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</si>
  <si>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</si>
  <si>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</si>
  <si>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</si>
  <si>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</si>
  <si>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</si>
  <si>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</si>
  <si>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</si>
  <si>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</si>
  <si>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</si>
  <si>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</si>
  <si>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</si>
  <si>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</si>
  <si>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</si>
  <si>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</si>
  <si>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</si>
  <si>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</si>
  <si>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</si>
  <si>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</si>
  <si>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</si>
  <si>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</si>
  <si>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</si>
  <si>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</si>
  <si>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</si>
  <si>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</si>
  <si>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</si>
  <si>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</si>
  <si>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</si>
  <si>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</si>
  <si>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</si>
  <si>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</si>
  <si>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</si>
  <si>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</si>
  <si>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</si>
  <si>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</si>
  <si>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</si>
  <si>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</si>
  <si>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</si>
  <si>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</si>
  <si>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</si>
  <si>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</si>
  <si>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</si>
  <si>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</si>
  <si>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</si>
  <si>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</si>
  <si>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</si>
  <si>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</si>
  <si>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</si>
  <si>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</si>
  <si>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</si>
  <si>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</si>
  <si>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</si>
  <si>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</si>
  <si>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</si>
  <si>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</si>
  <si>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</si>
  <si>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</si>
  <si>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</si>
  <si>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</si>
  <si>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</si>
  <si>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</si>
  <si>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</si>
  <si>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</si>
  <si>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</si>
  <si>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</si>
  <si>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</si>
  <si>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</si>
  <si>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</si>
  <si>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</si>
  <si>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</si>
  <si>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</si>
  <si>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</si>
  <si>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</si>
  <si>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</si>
  <si>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</si>
  <si>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</si>
  <si>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</si>
  <si>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</si>
  <si>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</si>
  <si>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</si>
  <si>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</si>
  <si>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</si>
  <si>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</si>
  <si>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</si>
  <si>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</si>
  <si>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</si>
  <si>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</si>
  <si>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</si>
  <si>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</si>
  <si>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</si>
  <si>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</si>
  <si>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</si>
  <si>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</si>
  <si>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</si>
  <si>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</si>
  <si>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</si>
  <si>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</si>
  <si>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</si>
  <si>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</si>
  <si>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</si>
  <si>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</si>
  <si>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</si>
  <si>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</si>
  <si>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</si>
  <si>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</si>
  <si>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</si>
  <si>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</si>
  <si>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</si>
  <si>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</si>
  <si>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</si>
  <si>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</si>
  <si>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</si>
  <si>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</si>
  <si>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</si>
  <si>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</si>
  <si>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</si>
  <si>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</si>
  <si>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</si>
  <si>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</si>
  <si>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</si>
  <si>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</si>
  <si>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</si>
  <si>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</si>
  <si>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</si>
  <si>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</si>
  <si>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</si>
  <si>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</si>
  <si>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</si>
  <si>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</si>
  <si>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</si>
  <si>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</si>
  <si>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</si>
  <si>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</si>
  <si>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</si>
  <si>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</si>
  <si>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</si>
  <si>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</si>
  <si>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</si>
  <si>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</si>
  <si>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</si>
  <si>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</si>
  <si>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</si>
  <si>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</si>
  <si>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</si>
  <si>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</si>
  <si>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</si>
  <si>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</si>
  <si>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</si>
  <si>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</si>
  <si>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</si>
  <si>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</si>
  <si>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</si>
  <si>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</si>
  <si>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</si>
  <si>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</si>
  <si>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</si>
  <si>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</si>
  <si>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</si>
  <si>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</si>
  <si>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</si>
  <si>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</si>
  <si>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</si>
  <si>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</si>
  <si>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</si>
  <si>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</si>
  <si>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</si>
  <si>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</si>
  <si>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</si>
  <si>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</si>
  <si>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</si>
  <si>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</si>
  <si>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</si>
  <si>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</si>
  <si>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</si>
  <si>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</si>
  <si>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</si>
  <si>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</si>
  <si>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</si>
  <si>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</si>
  <si>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</si>
  <si>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</si>
  <si>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</si>
  <si>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</si>
  <si>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</si>
  <si>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</si>
  <si>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</si>
  <si>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</si>
  <si>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</si>
  <si>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</si>
  <si>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</si>
  <si>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</si>
  <si>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</si>
  <si>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</si>
  <si>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</si>
  <si>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</si>
  <si>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</si>
  <si>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</si>
  <si>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</si>
  <si>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</si>
  <si>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</si>
  <si>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</si>
  <si>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</si>
  <si>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</si>
  <si>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</si>
  <si>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</si>
  <si>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</si>
  <si>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</si>
  <si>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</si>
  <si>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</si>
  <si>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</si>
  <si>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</si>
  <si>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</si>
  <si>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</si>
  <si>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</si>
  <si>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</si>
  <si>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</si>
  <si>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</si>
  <si>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</si>
  <si>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</si>
  <si>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</si>
  <si>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</si>
  <si>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</si>
  <si>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</si>
  <si>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</si>
  <si>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</si>
  <si>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</si>
  <si>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</si>
  <si>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</si>
  <si>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</si>
  <si>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</si>
  <si>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</si>
  <si>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</si>
  <si>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</si>
  <si>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</si>
  <si>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</si>
  <si>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</si>
  <si>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</si>
  <si>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</si>
  <si>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</si>
  <si>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</si>
  <si>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</si>
  <si>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</si>
  <si>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</si>
  <si>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</si>
  <si>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</si>
  <si>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</si>
  <si>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</si>
  <si>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</si>
  <si>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</si>
  <si>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</si>
  <si>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</si>
  <si>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</si>
  <si>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</si>
  <si>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</si>
  <si>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</si>
  <si>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</si>
  <si>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</si>
  <si>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</si>
  <si>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</si>
  <si>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</si>
  <si>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</si>
  <si>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</si>
  <si>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</si>
  <si>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</si>
  <si>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</si>
  <si>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</si>
  <si>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</si>
  <si>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</si>
  <si>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</si>
  <si>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</si>
  <si>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</si>
  <si>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</si>
  <si>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</si>
  <si>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</si>
  <si>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</si>
  <si>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</si>
  <si>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</si>
  <si>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</si>
  <si>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</si>
  <si>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</si>
  <si>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</si>
  <si>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</si>
  <si>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</si>
  <si>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</si>
  <si>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</si>
  <si>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</si>
  <si>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</si>
  <si>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</si>
  <si>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</si>
  <si>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</si>
  <si>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</si>
  <si>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</si>
  <si>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</si>
  <si>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</si>
  <si>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</si>
  <si>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</si>
  <si>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</si>
  <si>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</si>
  <si>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</si>
  <si>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</si>
  <si>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</si>
  <si>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</si>
  <si>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</si>
  <si>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</si>
  <si>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</si>
  <si>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</si>
  <si>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</si>
  <si>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</si>
  <si>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</si>
  <si>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</si>
  <si>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</si>
  <si>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</si>
  <si>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</si>
  <si>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</si>
  <si>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</si>
  <si>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</si>
  <si>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</si>
  <si>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</si>
  <si>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</si>
  <si>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</si>
  <si>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</si>
  <si>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</si>
  <si>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</si>
  <si>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</si>
  <si>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</si>
  <si>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</si>
  <si>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</si>
  <si>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</si>
  <si>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</si>
  <si>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</si>
  <si>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</si>
  <si>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</si>
  <si>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</si>
  <si>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</si>
  <si>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</si>
  <si>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</si>
  <si>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</si>
  <si>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</si>
  <si>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</si>
  <si>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</si>
  <si>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</si>
  <si>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</si>
  <si>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</si>
  <si>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</si>
  <si>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</si>
  <si>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</si>
  <si>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</si>
  <si>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</si>
  <si>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</si>
  <si>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</si>
  <si>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</si>
  <si>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</si>
  <si>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</si>
  <si>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</si>
  <si>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</si>
  <si>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</si>
  <si>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</si>
  <si>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</si>
  <si>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</si>
  <si>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</si>
  <si>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</si>
  <si>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</si>
  <si>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</si>
  <si>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</si>
  <si>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</si>
  <si>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</si>
  <si>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</si>
  <si>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</si>
  <si>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</si>
  <si>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</si>
  <si>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</si>
  <si>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</si>
  <si>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</si>
  <si>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</si>
  <si>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</si>
  <si>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</si>
  <si>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</si>
  <si>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</si>
  <si>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</si>
  <si>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</si>
  <si>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</si>
  <si>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</si>
  <si>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</si>
  <si>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</si>
  <si>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</si>
  <si>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</si>
  <si>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</si>
  <si>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</si>
  <si>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</si>
  <si>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</si>
  <si>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</si>
  <si>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</si>
  <si>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</si>
  <si>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</si>
  <si>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</si>
  <si>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</si>
  <si>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</si>
  <si>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</si>
  <si>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</si>
  <si>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</si>
  <si>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</si>
  <si>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</si>
  <si>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</si>
  <si>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</si>
  <si>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</si>
  <si>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</si>
  <si>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</si>
  <si>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</si>
  <si>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</si>
  <si>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</si>
  <si>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</si>
  <si>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</si>
  <si>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</si>
  <si>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</si>
  <si>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</si>
  <si>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</si>
  <si>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</si>
  <si>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</si>
  <si>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</si>
  <si>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</si>
  <si>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</si>
  <si>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</si>
  <si>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</si>
  <si>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</si>
  <si>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</si>
  <si>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</si>
  <si>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</si>
  <si>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</si>
  <si>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</si>
  <si>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</si>
  <si>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</si>
  <si>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</si>
  <si>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</si>
  <si>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</si>
  <si>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</si>
  <si>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</si>
  <si>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</si>
  <si>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</si>
  <si>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</si>
  <si>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</si>
  <si>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</si>
  <si>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</si>
  <si>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</si>
  <si>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</si>
  <si>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</si>
  <si>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</si>
  <si>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</si>
  <si>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</si>
  <si>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</si>
  <si>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</si>
  <si>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</si>
  <si>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</si>
  <si>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</si>
  <si>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</si>
  <si>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</si>
  <si>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</si>
  <si>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</si>
  <si>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</si>
  <si>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</si>
  <si>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</si>
  <si>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</si>
  <si>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</si>
  <si>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</si>
  <si>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</si>
  <si>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</si>
  <si>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</si>
  <si>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</si>
  <si>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</si>
  <si>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</si>
  <si>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</si>
  <si>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</si>
  <si>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</si>
  <si>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</si>
  <si>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</si>
  <si>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</si>
  <si>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</si>
  <si>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</si>
  <si>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</si>
  <si>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</si>
  <si>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</si>
  <si>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</si>
  <si>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</si>
  <si>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</si>
  <si>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</si>
  <si>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</si>
  <si>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</si>
  <si>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</si>
  <si>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</si>
  <si>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</si>
  <si>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</si>
  <si>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</si>
  <si>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</si>
  <si>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</si>
  <si>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</si>
  <si>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</si>
  <si>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</si>
  <si>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</si>
  <si>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</si>
  <si>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</si>
  <si>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</si>
  <si>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</si>
  <si>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</si>
  <si>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</si>
  <si>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</si>
  <si>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</si>
  <si>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</si>
  <si>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</si>
  <si>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</si>
  <si>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</si>
  <si>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</si>
  <si>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</si>
  <si>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</si>
  <si>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</si>
  <si>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</si>
  <si>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</si>
  <si>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</si>
  <si>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</si>
  <si>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</si>
  <si>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</si>
  <si>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</si>
  <si>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</si>
  <si>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</si>
  <si>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</si>
  <si>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</si>
  <si>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</si>
  <si>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</si>
  <si>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</si>
  <si>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</si>
  <si>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</si>
  <si>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</si>
  <si>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</si>
  <si>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</si>
  <si>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</si>
  <si>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</si>
  <si>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</si>
  <si>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</si>
  <si>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</si>
  <si>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</si>
  <si>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</si>
  <si>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</si>
  <si>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</si>
  <si>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</si>
  <si>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</si>
  <si>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</si>
  <si>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</si>
  <si>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</si>
  <si>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</si>
  <si>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</si>
  <si>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</si>
  <si>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</si>
  <si>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</si>
  <si>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</si>
  <si>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</si>
  <si>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</si>
  <si>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</si>
  <si>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</si>
  <si>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</si>
  <si>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</si>
  <si>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</si>
  <si>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</si>
  <si>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</si>
  <si>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</si>
  <si>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</si>
  <si>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</si>
  <si>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</si>
  <si>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</si>
  <si>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</si>
  <si>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</si>
  <si>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</si>
  <si>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</si>
  <si>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</si>
  <si>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</si>
  <si>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</si>
  <si>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</si>
  <si>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</si>
  <si>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</si>
  <si>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</si>
  <si>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</si>
  <si>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</si>
  <si>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</si>
  <si>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</si>
  <si>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</si>
  <si>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</si>
  <si>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</si>
  <si>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</si>
  <si>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</si>
  <si>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</si>
  <si>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</si>
  <si>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</si>
  <si>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</si>
  <si>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</si>
  <si>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</si>
  <si>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</si>
  <si>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</si>
  <si>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</si>
  <si>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</si>
  <si>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</si>
  <si>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</si>
  <si>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</si>
  <si>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</si>
  <si>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</si>
  <si>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</si>
  <si>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</si>
  <si>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</si>
  <si>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</si>
  <si>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</si>
  <si>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</si>
  <si>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</si>
  <si>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</si>
  <si>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</si>
  <si>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</si>
  <si>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</si>
  <si>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</si>
  <si>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</si>
  <si>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</si>
  <si>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</si>
  <si>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</si>
  <si>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</si>
  <si>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</si>
  <si>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</si>
  <si>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</si>
  <si>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</si>
  <si>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</si>
  <si>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</si>
  <si>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</si>
  <si>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</si>
  <si>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</si>
  <si>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</si>
  <si>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</si>
  <si>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</si>
  <si>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</si>
  <si>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</si>
  <si>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</si>
  <si>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</si>
  <si>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</si>
  <si>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</si>
  <si>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</si>
  <si>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</si>
  <si>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</si>
  <si>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</si>
  <si>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</si>
  <si>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</si>
  <si>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</si>
  <si>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</si>
  <si>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</si>
  <si>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</si>
  <si>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</si>
  <si>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</si>
  <si>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</si>
  <si>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</si>
  <si>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</si>
  <si>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</si>
  <si>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</si>
  <si>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</si>
  <si>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</si>
  <si>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</si>
  <si>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</si>
  <si>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</si>
  <si>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</si>
  <si>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</si>
  <si>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</si>
  <si>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</si>
  <si>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</si>
  <si>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</si>
  <si>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</si>
  <si>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</si>
  <si>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</si>
  <si>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</si>
  <si>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</si>
  <si>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</si>
  <si>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</si>
  <si>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</si>
  <si>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</si>
  <si>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</si>
  <si>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</si>
  <si>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</si>
  <si>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</si>
  <si>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</si>
  <si>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</si>
  <si>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</si>
  <si>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</si>
  <si>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</si>
  <si>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</si>
  <si>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</si>
  <si>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</si>
  <si>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</si>
  <si>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</si>
  <si>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</si>
  <si>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</si>
  <si>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</si>
  <si>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</si>
  <si>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</si>
  <si>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</si>
  <si>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</si>
  <si>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</si>
  <si>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</si>
  <si>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</si>
  <si>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</si>
  <si>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</si>
  <si>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</si>
  <si>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</si>
  <si>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</si>
  <si>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</si>
  <si>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</si>
  <si>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</si>
  <si>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</si>
  <si>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</si>
  <si>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</si>
  <si>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</si>
  <si>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</si>
  <si>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</si>
  <si>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</si>
  <si>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</si>
  <si>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</si>
  <si>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</si>
  <si>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</si>
  <si>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</si>
  <si>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</si>
  <si>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</si>
  <si>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</si>
  <si>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</si>
  <si>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</si>
  <si>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</si>
  <si>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</si>
  <si>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</si>
  <si>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</si>
  <si>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</si>
  <si>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</si>
  <si>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</si>
  <si>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</si>
  <si>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</si>
  <si>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</si>
  <si>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</si>
  <si>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</si>
  <si>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</si>
  <si>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</si>
  <si>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</si>
  <si>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</si>
  <si>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</si>
  <si>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</si>
  <si>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</si>
  <si>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</si>
  <si>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</si>
  <si>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</si>
  <si>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</si>
  <si>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</si>
  <si>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</si>
  <si>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</si>
  <si>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</si>
  <si>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</si>
  <si>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</si>
  <si>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</si>
  <si>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</si>
  <si>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</si>
  <si>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</si>
  <si>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</si>
  <si>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</si>
  <si>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</si>
  <si>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</si>
  <si>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</si>
  <si>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</si>
  <si>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</si>
  <si>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</si>
  <si>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</si>
  <si>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</si>
  <si>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</si>
  <si>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</si>
  <si>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</si>
  <si>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</si>
  <si>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</si>
  <si>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</si>
  <si>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</si>
  <si>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</si>
  <si>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</si>
  <si>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</si>
  <si>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</si>
  <si>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</si>
  <si>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</si>
  <si>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</si>
  <si>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</si>
  <si>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</si>
  <si>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</si>
  <si>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</si>
  <si>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</si>
  <si>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</si>
  <si>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</si>
  <si>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</si>
  <si>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</si>
  <si>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</si>
  <si>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</si>
  <si>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</si>
  <si>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</si>
  <si>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</si>
  <si>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</si>
  <si>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</si>
  <si>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</si>
  <si>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</si>
  <si>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</si>
  <si>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</si>
  <si>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</si>
  <si>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</si>
  <si>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</si>
  <si>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</si>
  <si>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</si>
  <si>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</si>
  <si>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</si>
  <si>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</si>
  <si>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</si>
  <si>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</si>
  <si>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</si>
  <si>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</si>
  <si>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</si>
  <si>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</si>
  <si>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</si>
  <si>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</si>
  <si>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</si>
  <si>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</si>
  <si>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</si>
  <si>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</si>
  <si>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</si>
  <si>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</si>
  <si>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</si>
  <si>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</si>
  <si>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</si>
  <si>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</si>
  <si>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</si>
  <si>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</si>
  <si>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</si>
  <si>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</si>
  <si>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</si>
  <si>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</si>
  <si>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</si>
  <si>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</si>
  <si>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</si>
  <si>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</si>
  <si>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</si>
  <si>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</si>
  <si>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</si>
  <si>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</si>
  <si>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</si>
  <si>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</si>
  <si>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</si>
  <si>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</si>
  <si>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</si>
  <si>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</si>
  <si>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</si>
  <si>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</si>
  <si>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</si>
  <si>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</si>
  <si>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</si>
  <si>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</si>
  <si>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</si>
  <si>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</si>
  <si>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</si>
  <si>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</si>
  <si>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</si>
  <si>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</si>
  <si>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</si>
  <si>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</si>
  <si>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</si>
  <si>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</si>
  <si>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</si>
  <si>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</si>
  <si>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</si>
  <si>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</si>
  <si>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</si>
  <si>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</si>
  <si>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</si>
  <si>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</si>
  <si>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</si>
  <si>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</si>
  <si>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</si>
  <si>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</si>
  <si>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</si>
  <si>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</si>
  <si>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</si>
  <si>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</si>
  <si>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</si>
  <si>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</si>
  <si>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</si>
  <si>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</si>
  <si>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</si>
  <si>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</si>
  <si>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</si>
  <si>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</si>
  <si>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</si>
  <si>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</si>
  <si>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</si>
  <si>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</si>
  <si>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</si>
  <si>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</si>
  <si>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</si>
  <si>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</si>
  <si>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</si>
  <si>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</si>
  <si>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</si>
  <si>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</si>
  <si>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</si>
  <si>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</si>
  <si>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</si>
  <si>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</si>
  <si>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</si>
  <si>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</si>
  <si>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</si>
  <si>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</si>
  <si>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</si>
  <si>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</si>
  <si>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</si>
  <si>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</si>
  <si>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</si>
  <si>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</si>
  <si>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</si>
  <si>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</si>
  <si>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</si>
  <si>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</si>
  <si>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</si>
  <si>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</si>
  <si>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</si>
  <si>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</si>
  <si>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</si>
  <si>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</si>
  <si>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</si>
  <si>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</si>
  <si>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</si>
  <si>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</si>
  <si>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</si>
  <si>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</si>
  <si>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</si>
  <si>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</si>
  <si>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</si>
  <si>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</si>
  <si>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</si>
  <si>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</si>
  <si>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</si>
  <si>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</si>
  <si>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</si>
  <si>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</si>
  <si>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</si>
  <si>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</si>
  <si>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</si>
  <si>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</si>
  <si>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</si>
  <si>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</si>
  <si>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</si>
  <si>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</si>
  <si>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</si>
  <si>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</si>
  <si>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</si>
  <si>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</si>
  <si>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</si>
  <si>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</si>
  <si>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</si>
  <si>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</si>
  <si>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</si>
  <si>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</si>
  <si>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</si>
  <si>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</si>
  <si>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</si>
  <si>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</si>
  <si>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</si>
  <si>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</si>
  <si>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</si>
  <si>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</si>
  <si>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</si>
  <si>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</si>
  <si>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</si>
  <si>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</si>
  <si>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</si>
  <si>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</si>
  <si>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</si>
  <si>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</si>
  <si>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</si>
  <si>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</si>
  <si>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</si>
  <si>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</si>
  <si>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</si>
  <si>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</si>
  <si>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</si>
  <si>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</si>
  <si>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</si>
  <si>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</si>
  <si>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</si>
  <si>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</si>
  <si>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</si>
  <si>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</si>
  <si>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</si>
  <si>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</si>
  <si>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</si>
  <si>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</si>
  <si>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</si>
  <si>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</si>
  <si>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</si>
  <si>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</si>
  <si>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</si>
  <si>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</si>
  <si>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</si>
  <si>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</si>
  <si>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</si>
  <si>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</si>
  <si>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</si>
  <si>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</si>
  <si>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</si>
  <si>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</si>
  <si>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</si>
  <si>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</si>
  <si>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</si>
  <si>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</si>
  <si>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</si>
  <si>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</si>
  <si>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</si>
  <si>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</si>
  <si>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</si>
  <si>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</si>
  <si>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</si>
  <si>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</si>
  <si>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</si>
  <si>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</si>
  <si>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</si>
  <si>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</si>
  <si>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</si>
  <si>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</si>
  <si>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</si>
  <si>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</si>
  <si>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</si>
  <si>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</si>
  <si>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</si>
  <si>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</si>
  <si>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</si>
  <si>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</si>
  <si>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</si>
  <si>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</si>
  <si>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</si>
  <si>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</si>
  <si>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</si>
  <si>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</si>
  <si>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</si>
  <si>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</si>
  <si>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</si>
  <si>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</si>
  <si>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</si>
  <si>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</si>
  <si>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</si>
  <si>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</si>
  <si>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</si>
  <si>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</si>
  <si>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</si>
  <si>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</si>
  <si>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</si>
  <si>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</si>
  <si>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</si>
  <si>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</si>
  <si>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</si>
  <si>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</si>
  <si>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</si>
  <si>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</si>
  <si>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</si>
  <si>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</si>
  <si>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</si>
  <si>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</si>
  <si>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</si>
  <si>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</si>
  <si>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</si>
  <si>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</si>
  <si>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</si>
  <si>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</si>
  <si>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</si>
  <si>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</si>
  <si>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</si>
  <si>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</si>
  <si>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</si>
  <si>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</si>
  <si>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</si>
  <si>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</si>
  <si>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</si>
  <si>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</si>
  <si>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</si>
  <si>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</si>
  <si>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</si>
  <si>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</si>
  <si>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</si>
  <si>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</si>
  <si>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</si>
  <si>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</si>
  <si>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</si>
  <si>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</si>
  <si>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</si>
  <si>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</si>
  <si>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</si>
  <si>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</si>
  <si>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</si>
  <si>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</si>
  <si>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</si>
  <si>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</si>
  <si>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</si>
  <si>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</si>
  <si>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</si>
  <si>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</si>
  <si>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</si>
  <si>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</si>
  <si>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</si>
  <si>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</si>
  <si>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</si>
  <si>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</si>
  <si>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</si>
  <si>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</si>
  <si>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</si>
  <si>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</si>
  <si>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</si>
  <si>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</si>
  <si>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</si>
  <si>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</si>
  <si>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</si>
  <si>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</si>
  <si>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</si>
  <si>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</si>
  <si>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</si>
  <si>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</si>
  <si>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</si>
  <si>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</si>
  <si>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</si>
  <si>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</si>
  <si>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</si>
  <si>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</si>
  <si>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</si>
  <si>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</si>
  <si>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</si>
  <si>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</si>
  <si>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</si>
  <si>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</si>
  <si>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</si>
  <si>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</si>
  <si>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</si>
  <si>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</si>
  <si>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</si>
  <si>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</si>
  <si>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</si>
  <si>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</si>
  <si>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</si>
  <si>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</si>
  <si>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</si>
  <si>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</si>
  <si>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</si>
  <si>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</si>
  <si>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</si>
  <si>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</si>
  <si>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</si>
  <si>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</si>
  <si>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</si>
  <si>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</si>
  <si>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</si>
  <si>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</si>
  <si>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</si>
  <si>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</si>
  <si>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</si>
  <si>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</si>
  <si>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</si>
  <si>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</si>
  <si>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</si>
  <si>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</si>
  <si>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</si>
  <si>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</si>
  <si>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</si>
  <si>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</si>
  <si>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</si>
  <si>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</si>
  <si>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</si>
  <si>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</si>
  <si>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</si>
  <si>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</si>
  <si>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</si>
  <si>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</si>
  <si>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</si>
  <si>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</si>
  <si>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</si>
  <si>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</si>
  <si>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</si>
  <si>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</si>
  <si>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</si>
  <si>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</si>
  <si>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</si>
  <si>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</si>
  <si>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</si>
  <si>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</si>
  <si>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</si>
  <si>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</si>
  <si>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</si>
  <si>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</si>
  <si>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</si>
  <si>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</si>
  <si>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</si>
  <si>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</si>
  <si>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</si>
  <si>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</si>
  <si>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</si>
  <si>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</si>
  <si>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</si>
  <si>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</si>
  <si>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</si>
  <si>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</si>
  <si>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</si>
  <si>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</si>
  <si>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</si>
  <si>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</si>
  <si>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</si>
  <si>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</si>
  <si>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</si>
  <si>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</si>
  <si>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</si>
  <si>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</si>
  <si>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</si>
  <si>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</si>
  <si>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</si>
  <si>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</si>
  <si>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</si>
  <si>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</si>
  <si>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</si>
  <si>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</si>
  <si>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</si>
  <si>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</si>
  <si>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</si>
  <si>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</si>
  <si>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</si>
  <si>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</si>
  <si>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</si>
  <si>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</si>
  <si>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</si>
  <si>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</si>
  <si>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</si>
  <si>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</si>
  <si>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</si>
  <si>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</si>
  <si>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</si>
  <si>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</si>
  <si>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</si>
  <si>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</si>
  <si>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</si>
  <si>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</si>
  <si>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</si>
  <si>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</si>
  <si>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</si>
  <si>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</si>
  <si>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</si>
  <si>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</si>
  <si>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</si>
  <si>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</si>
  <si>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</si>
  <si>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</si>
  <si>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</si>
  <si>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</si>
  <si>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</si>
  <si>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</si>
  <si>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</si>
  <si>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</si>
  <si>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</si>
  <si>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</si>
  <si>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</si>
  <si>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</si>
  <si>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</si>
  <si>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</si>
  <si>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</si>
  <si>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</si>
  <si>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</si>
  <si>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</si>
  <si>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</si>
  <si>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</si>
  <si>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</si>
  <si>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</si>
  <si>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</si>
  <si>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</si>
  <si>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</si>
  <si>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</si>
  <si>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</si>
  <si>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</si>
  <si>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</si>
  <si>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</si>
  <si>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</si>
  <si>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</si>
  <si>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</si>
  <si>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</si>
  <si>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</si>
  <si>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</si>
  <si>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</si>
  <si>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</si>
  <si>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</si>
  <si>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</si>
  <si>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</si>
  <si>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</si>
  <si>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</si>
  <si>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</si>
  <si>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</si>
  <si>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</si>
  <si>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</si>
  <si>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</si>
  <si>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</si>
  <si>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</si>
  <si>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</si>
  <si>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</si>
  <si>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</si>
  <si>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</si>
  <si>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</si>
  <si>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</si>
  <si>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</si>
  <si>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</si>
  <si>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</si>
  <si>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</si>
  <si>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</si>
  <si>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</si>
  <si>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</si>
  <si>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</si>
  <si>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</si>
  <si>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</si>
  <si>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</si>
  <si>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</si>
  <si>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</si>
  <si>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</si>
  <si>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</si>
  <si>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</si>
  <si>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</si>
  <si>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</si>
  <si>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</si>
  <si>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</si>
  <si>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</si>
  <si>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</si>
  <si>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</si>
  <si>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</si>
  <si>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</si>
  <si>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</si>
  <si>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</si>
  <si>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</si>
  <si>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</si>
  <si>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</si>
  <si>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</si>
  <si>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</si>
  <si>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</si>
  <si>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</si>
  <si>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</si>
  <si>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</si>
  <si>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</si>
  <si>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</si>
  <si>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</si>
  <si>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</si>
  <si>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</si>
  <si>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</si>
  <si>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</si>
  <si>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</si>
  <si>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</si>
  <si>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</si>
  <si>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</si>
  <si>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</si>
  <si>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</si>
  <si>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</si>
  <si>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</si>
  <si>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</si>
  <si>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</si>
  <si>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</si>
  <si>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</si>
  <si>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</si>
  <si>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</si>
  <si>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</si>
  <si>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</si>
  <si>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</si>
  <si>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</si>
  <si>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</si>
  <si>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</si>
  <si>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</si>
  <si>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</si>
  <si>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</si>
  <si>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</si>
  <si>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</si>
  <si>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</si>
  <si>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</si>
  <si>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</si>
  <si>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</si>
  <si>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</si>
  <si>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</si>
  <si>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</si>
  <si>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</si>
  <si>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</si>
  <si>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</si>
  <si>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</si>
  <si>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</si>
  <si>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</si>
  <si>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</si>
  <si>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</si>
  <si>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</si>
  <si>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</si>
  <si>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</si>
  <si>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</si>
  <si>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</si>
  <si>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</si>
  <si>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</si>
  <si>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</si>
  <si>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</si>
  <si>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</si>
  <si>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</si>
  <si>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</si>
  <si>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</si>
  <si>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</si>
  <si>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</si>
  <si>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</si>
  <si>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</si>
  <si>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</si>
  <si>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</si>
  <si>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</si>
  <si>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</si>
  <si>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</si>
  <si>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</si>
  <si>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</si>
  <si>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</si>
  <si>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</si>
  <si>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</si>
  <si>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</si>
  <si>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</si>
  <si>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</si>
  <si>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</si>
  <si>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</si>
  <si>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</si>
  <si>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</si>
  <si>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</si>
  <si>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</si>
  <si>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</si>
  <si>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</si>
  <si>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</si>
  <si>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</si>
  <si>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</si>
  <si>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</si>
  <si>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</si>
  <si>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</si>
  <si>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</si>
  <si>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</si>
  <si>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</si>
  <si>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</si>
  <si>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</si>
  <si>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</si>
  <si>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</si>
  <si>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</si>
  <si>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</si>
  <si>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</si>
  <si>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</si>
  <si>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</si>
  <si>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</si>
  <si>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</si>
  <si>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</si>
  <si>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</si>
  <si>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</si>
  <si>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</si>
  <si>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</si>
  <si>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</si>
  <si>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</si>
  <si>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</si>
  <si>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</si>
  <si>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</si>
  <si>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</si>
  <si>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</si>
  <si>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</si>
  <si>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</si>
  <si>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</si>
  <si>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</si>
  <si>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</si>
  <si>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</si>
  <si>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</si>
  <si>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</si>
  <si>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</si>
  <si>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</si>
  <si>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</si>
  <si>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</si>
  <si>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</si>
  <si>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</si>
  <si>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</si>
  <si>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</si>
  <si>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</si>
  <si>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</si>
  <si>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</si>
  <si>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</si>
  <si>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</si>
  <si>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</si>
  <si>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</si>
  <si>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</si>
  <si>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</si>
  <si>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</si>
  <si>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</si>
  <si>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</si>
  <si>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</si>
  <si>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</si>
  <si>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</si>
  <si>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</si>
  <si>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</si>
  <si>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</si>
  <si>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</si>
  <si>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</si>
  <si>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</si>
  <si>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</si>
  <si>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</si>
  <si>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</si>
  <si>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</si>
  <si>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</si>
  <si>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</si>
  <si>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</si>
  <si>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</si>
  <si>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</si>
  <si>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</si>
  <si>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</si>
  <si>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</si>
  <si>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</si>
  <si>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</si>
  <si>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</si>
  <si>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</si>
  <si>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</si>
  <si>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</si>
  <si>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</si>
  <si>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</si>
  <si>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</si>
  <si>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</si>
  <si>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</si>
  <si>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</si>
  <si>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</si>
  <si>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</si>
  <si>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</si>
  <si>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</si>
  <si>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</si>
  <si>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</si>
  <si>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</si>
  <si>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</si>
  <si>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</si>
  <si>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</si>
  <si>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</si>
  <si>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</si>
  <si>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</si>
  <si>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</si>
  <si>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</si>
  <si>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</si>
  <si>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</si>
  <si>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</si>
  <si>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</si>
  <si>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</si>
  <si>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</si>
  <si>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</si>
  <si>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</si>
  <si>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</si>
  <si>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</si>
  <si>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</si>
  <si>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</si>
  <si>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</si>
  <si>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</si>
  <si>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</si>
  <si>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</si>
  <si>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</si>
  <si>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</si>
  <si>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</si>
  <si>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</si>
  <si>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</si>
  <si>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</si>
  <si>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</si>
  <si>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</si>
  <si>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</si>
  <si>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</si>
  <si>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</si>
  <si>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</si>
  <si>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</si>
  <si>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</si>
  <si>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</si>
  <si>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</si>
  <si>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</si>
  <si>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</si>
  <si>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</si>
  <si>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</si>
  <si>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</si>
  <si>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</si>
  <si>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</si>
  <si>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</si>
  <si>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</si>
  <si>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</si>
  <si>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</si>
  <si>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</si>
  <si>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</si>
  <si>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</si>
  <si>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</si>
  <si>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</si>
  <si>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</si>
  <si>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</si>
  <si>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</si>
  <si>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</si>
  <si>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</si>
  <si>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</si>
  <si>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</si>
  <si>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</si>
  <si>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</si>
  <si>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</si>
  <si>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</si>
  <si>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</si>
  <si>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</si>
  <si>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</si>
  <si>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</si>
  <si>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</si>
  <si>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</si>
  <si>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</si>
  <si>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</si>
  <si>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</si>
  <si>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</si>
  <si>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</si>
  <si>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</si>
  <si>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</si>
  <si>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</si>
  <si>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</si>
  <si>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</si>
  <si>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</si>
  <si>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</si>
  <si>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</si>
  <si>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</si>
  <si>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</si>
  <si>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</si>
  <si>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</si>
  <si>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</si>
  <si>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</si>
  <si>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</si>
  <si>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</si>
  <si>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</si>
  <si>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</si>
  <si>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</si>
  <si>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</si>
  <si>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</si>
  <si>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</si>
  <si>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</si>
  <si>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</si>
  <si>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</si>
  <si>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</si>
  <si>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</si>
  <si>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</si>
  <si>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</si>
  <si>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</si>
  <si>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</si>
  <si>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</si>
  <si>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</si>
  <si>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</si>
  <si>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</si>
  <si>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</si>
  <si>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</si>
  <si>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</si>
  <si>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</si>
  <si>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</si>
  <si>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</si>
  <si>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</si>
  <si>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</si>
  <si>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</si>
  <si>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</si>
  <si>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</si>
  <si>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</si>
  <si>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</si>
  <si>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</si>
  <si>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</si>
  <si>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</si>
  <si>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</si>
  <si>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</si>
  <si>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</si>
  <si>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</si>
  <si>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</si>
  <si>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</si>
  <si>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</si>
  <si>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</si>
  <si>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</si>
  <si>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</si>
  <si>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</si>
  <si>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</si>
  <si>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</si>
  <si>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</si>
  <si>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</si>
  <si>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</si>
  <si>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</si>
  <si>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</si>
  <si>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</si>
  <si>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</si>
  <si>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</si>
  <si>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</si>
  <si>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</si>
  <si>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</si>
  <si>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</si>
  <si>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</si>
  <si>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</si>
  <si>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</si>
  <si>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</si>
  <si>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</si>
  <si>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</si>
  <si>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</si>
  <si>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</si>
  <si>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</si>
  <si>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</si>
  <si>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</si>
  <si>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</si>
  <si>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</si>
  <si>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</si>
  <si>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</si>
  <si>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</si>
  <si>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</si>
  <si>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</si>
  <si>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</si>
  <si>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</si>
  <si>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</si>
  <si>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</si>
  <si>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</si>
  <si>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</si>
  <si>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</si>
  <si>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</si>
  <si>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</si>
  <si>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</si>
  <si>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</si>
  <si>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</si>
  <si>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</si>
  <si>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</si>
  <si>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</si>
  <si>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</si>
  <si>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</si>
  <si>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</si>
  <si>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</si>
  <si>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</si>
  <si>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</si>
  <si>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</si>
  <si>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</si>
  <si>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</si>
  <si>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</si>
  <si>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</si>
  <si>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</si>
  <si>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</si>
  <si>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</si>
  <si>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</si>
  <si>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</si>
  <si>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</si>
  <si>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</si>
  <si>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</si>
  <si>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</si>
  <si>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</si>
  <si>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</si>
  <si>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</si>
  <si>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</si>
  <si>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</si>
  <si>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</si>
  <si>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</si>
  <si>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</si>
  <si>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</si>
  <si>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</si>
  <si>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</si>
  <si>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</si>
  <si>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</si>
  <si>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</si>
  <si>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</si>
  <si>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</si>
  <si>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</si>
  <si>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</si>
  <si>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</si>
  <si>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</si>
  <si>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</si>
  <si>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</si>
  <si>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</si>
  <si>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</si>
  <si>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</si>
  <si>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</si>
  <si>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</si>
  <si>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</si>
  <si>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</si>
  <si>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</si>
  <si>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</si>
  <si>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</si>
  <si>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</si>
  <si>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</si>
  <si>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</si>
  <si>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</si>
  <si>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</si>
  <si>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</si>
  <si>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</si>
  <si>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</si>
  <si>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</si>
  <si>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</si>
  <si>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</si>
  <si>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</si>
  <si>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</si>
  <si>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</si>
  <si>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</si>
  <si>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</si>
  <si>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</si>
  <si>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</si>
  <si>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</si>
  <si>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</si>
  <si>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</si>
  <si>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</si>
  <si>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</si>
  <si>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</si>
  <si>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</si>
  <si>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</si>
  <si>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</si>
  <si>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</si>
  <si>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</si>
  <si>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</si>
  <si>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</si>
  <si>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</si>
  <si>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</si>
  <si>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</si>
  <si>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</si>
  <si>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</si>
  <si>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</si>
  <si>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</si>
  <si>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</si>
  <si>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</si>
  <si>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</si>
  <si>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</si>
  <si>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</si>
  <si>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</si>
  <si>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</si>
  <si>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</si>
  <si>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</si>
  <si>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</si>
  <si>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</si>
  <si>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</si>
  <si>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</si>
  <si>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</si>
  <si>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</si>
  <si>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</si>
  <si>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</si>
  <si>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</si>
  <si>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</si>
  <si>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</si>
  <si>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</si>
  <si>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</si>
  <si>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</si>
  <si>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</si>
  <si>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</si>
  <si>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</si>
  <si>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</si>
  <si>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</si>
  <si>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</si>
  <si>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</si>
  <si>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</si>
  <si>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</si>
  <si>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</si>
  <si>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</si>
  <si>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</si>
  <si>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</si>
  <si>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</si>
  <si>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</si>
  <si>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</si>
  <si>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</si>
  <si>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</si>
  <si>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</si>
  <si>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</si>
  <si>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</si>
  <si>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</si>
  <si>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</si>
  <si>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</si>
  <si>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</si>
  <si>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</si>
  <si>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</si>
  <si>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</si>
  <si>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</si>
  <si>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</si>
  <si>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</si>
  <si>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</si>
  <si>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</si>
  <si>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</si>
  <si>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</si>
  <si>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</si>
  <si>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</si>
  <si>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</si>
  <si>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</si>
  <si>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</si>
  <si>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</si>
  <si>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</si>
  <si>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</si>
  <si>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</si>
  <si>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</si>
  <si>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</si>
  <si>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</si>
  <si>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</si>
  <si>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</si>
  <si>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</si>
  <si>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</si>
  <si>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</si>
  <si>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</si>
  <si>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</si>
  <si>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</si>
  <si>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</si>
  <si>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</si>
  <si>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</si>
  <si>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</si>
  <si>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</si>
  <si>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</si>
  <si>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</si>
  <si>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</si>
  <si>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</si>
  <si>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</si>
  <si>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</si>
  <si>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</si>
  <si>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</si>
  <si>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</si>
  <si>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</si>
  <si>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</si>
  <si>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</si>
  <si>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</si>
  <si>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</si>
  <si>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</si>
  <si>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</si>
  <si>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</si>
  <si>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</si>
  <si>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</si>
  <si>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</si>
  <si>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</si>
  <si>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</si>
  <si>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</si>
  <si>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</si>
  <si>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</si>
  <si>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</si>
  <si>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</si>
  <si>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</si>
  <si>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</si>
  <si>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</si>
  <si>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</si>
  <si>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</si>
  <si>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</si>
  <si>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</si>
  <si>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</si>
  <si>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</si>
  <si>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</si>
  <si>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</si>
  <si>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</si>
  <si>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</si>
  <si>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</si>
  <si>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</si>
  <si>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</si>
  <si>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</si>
  <si>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</si>
  <si>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</si>
  <si>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</si>
  <si>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</si>
  <si>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</si>
  <si>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</si>
  <si>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</si>
  <si>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</si>
  <si>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</si>
  <si>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</si>
  <si>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</si>
  <si>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</si>
  <si>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</si>
  <si>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</si>
  <si>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</si>
  <si>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</si>
  <si>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</si>
  <si>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</si>
  <si>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</si>
  <si>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</si>
  <si>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</si>
  <si>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</si>
  <si>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</si>
  <si>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</si>
  <si>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</si>
  <si>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</si>
  <si>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</si>
  <si>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</si>
  <si>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</si>
  <si>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</si>
  <si>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</si>
  <si>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</si>
  <si>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</si>
  <si>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</si>
  <si>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</si>
  <si>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</si>
  <si>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</si>
  <si>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</si>
  <si>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</si>
  <si>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</si>
  <si>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</si>
  <si>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</si>
  <si>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</si>
  <si>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</si>
  <si>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</si>
  <si>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</si>
  <si>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</si>
  <si>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</si>
  <si>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</si>
  <si>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</si>
  <si>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</si>
  <si>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</si>
  <si>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</si>
  <si>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</si>
  <si>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</si>
  <si>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</si>
  <si>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</si>
  <si>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</si>
  <si>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</si>
  <si>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</si>
  <si>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</si>
  <si>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</si>
  <si>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</si>
  <si>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</si>
  <si>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</si>
  <si>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</si>
  <si>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</si>
  <si>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</si>
  <si>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</si>
  <si>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</si>
  <si>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</si>
  <si>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</si>
  <si>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</si>
  <si>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</si>
  <si>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</si>
  <si>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</si>
  <si>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</si>
  <si>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</si>
  <si>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</si>
  <si>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</si>
  <si>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</si>
  <si>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</si>
  <si>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</si>
  <si>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</si>
  <si>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</si>
  <si>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</si>
  <si>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</si>
  <si>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</si>
  <si>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</si>
  <si>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</si>
  <si>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</si>
  <si>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</si>
  <si>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</si>
  <si>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</si>
  <si>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</si>
  <si>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</si>
  <si>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</si>
  <si>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</si>
  <si>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</si>
  <si>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</si>
  <si>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</si>
  <si>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</si>
  <si>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</si>
  <si>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</si>
  <si>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</si>
  <si>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</si>
  <si>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</si>
  <si>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</si>
  <si>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</si>
  <si>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</si>
  <si>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</si>
  <si>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</si>
  <si>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</si>
  <si>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</si>
  <si>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</si>
  <si>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</si>
  <si>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</si>
  <si>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</si>
  <si>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</si>
  <si>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</si>
  <si>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</si>
  <si>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</si>
  <si>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</si>
  <si>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</si>
  <si>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</si>
  <si>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</si>
  <si>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</si>
  <si>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</si>
  <si>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</si>
  <si>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</si>
  <si>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</si>
  <si>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</si>
  <si>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</si>
  <si>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</si>
  <si>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</si>
  <si>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</si>
  <si>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</si>
  <si>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</si>
  <si>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</si>
  <si>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</si>
  <si>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</si>
  <si>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</si>
  <si>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</si>
  <si>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</si>
  <si>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</si>
  <si>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</si>
  <si>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</si>
  <si>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</si>
  <si>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</si>
  <si>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</si>
  <si>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</si>
  <si>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</si>
  <si>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</si>
  <si>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</si>
  <si>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</si>
  <si>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</si>
  <si>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</si>
  <si>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</si>
  <si>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</si>
  <si>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</si>
  <si>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</si>
  <si>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</si>
  <si>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</si>
  <si>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</si>
  <si>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</si>
  <si>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</si>
  <si>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</si>
  <si>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</si>
  <si>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</si>
  <si>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</si>
  <si>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</si>
  <si>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</si>
  <si>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</si>
  <si>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</si>
  <si>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</si>
  <si>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</si>
  <si>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</si>
  <si>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</si>
  <si>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</si>
  <si>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</si>
  <si>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</si>
  <si>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</si>
  <si>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</si>
  <si>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</si>
  <si>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</si>
  <si>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</si>
  <si>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</si>
  <si>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</si>
  <si>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</si>
  <si>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</si>
  <si>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</si>
  <si>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</si>
  <si>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</si>
  <si>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</si>
  <si>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</si>
  <si>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</si>
  <si>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</si>
  <si>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</si>
  <si>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</si>
  <si>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</si>
  <si>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</si>
  <si>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</si>
  <si>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</si>
  <si>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</si>
  <si>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</si>
  <si>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</si>
  <si>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</si>
  <si>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</si>
  <si>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</si>
  <si>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</si>
  <si>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</si>
  <si>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</si>
  <si>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</si>
  <si>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</si>
  <si>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</si>
  <si>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</si>
  <si>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</si>
  <si>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</si>
  <si>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</si>
  <si>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</si>
  <si>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</si>
  <si>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</si>
  <si>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</si>
  <si>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</si>
  <si>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</si>
  <si>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</si>
  <si>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</si>
  <si>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</si>
  <si>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</si>
  <si>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</si>
  <si>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</si>
  <si>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</si>
  <si>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</si>
  <si>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</si>
  <si>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</si>
  <si>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</si>
  <si>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</si>
  <si>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</si>
  <si>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</si>
  <si>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</si>
  <si>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</si>
  <si>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</si>
  <si>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</si>
  <si>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</si>
  <si>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</si>
  <si>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</si>
  <si>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</si>
  <si>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</si>
  <si>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</si>
  <si>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</si>
  <si>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</si>
  <si>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</si>
  <si>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</si>
  <si>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</si>
  <si>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</si>
  <si>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</si>
  <si>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</si>
  <si>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</si>
  <si>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</si>
  <si>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</si>
  <si>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</si>
  <si>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</si>
  <si>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</si>
  <si>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</si>
  <si>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</si>
  <si>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</si>
  <si>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</si>
  <si>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</si>
  <si>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</si>
  <si>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</si>
  <si>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</si>
  <si>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</si>
  <si>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</si>
  <si>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</si>
  <si>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</si>
  <si>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</si>
  <si>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</si>
  <si>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</si>
  <si>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</si>
  <si>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</si>
  <si>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</si>
  <si>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</si>
  <si>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</si>
  <si>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</si>
  <si>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</si>
  <si>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</si>
  <si>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</si>
  <si>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</si>
  <si>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</si>
  <si>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</si>
  <si>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</si>
  <si>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</si>
  <si>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</si>
  <si>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</si>
  <si>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</si>
  <si>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</si>
  <si>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</si>
  <si>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</si>
  <si>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</si>
  <si>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</si>
  <si>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</si>
  <si>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</si>
  <si>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</si>
  <si>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</si>
  <si>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</si>
  <si>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</si>
  <si>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</si>
  <si>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</si>
  <si>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</si>
  <si>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</si>
  <si>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</si>
  <si>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</si>
  <si>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</si>
  <si>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</si>
  <si>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</si>
  <si>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</si>
  <si>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</si>
  <si>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</si>
  <si>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</si>
  <si>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</si>
  <si>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</si>
  <si>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</si>
  <si>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</si>
  <si>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</si>
  <si>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</si>
  <si>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</si>
  <si>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</si>
  <si>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</si>
  <si>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</si>
  <si>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</si>
  <si>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</si>
  <si>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</si>
  <si>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</si>
  <si>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</si>
  <si>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</si>
  <si>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</si>
  <si>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</si>
  <si>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</si>
  <si>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</si>
  <si>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</si>
  <si>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</si>
  <si>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</si>
  <si>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</si>
  <si>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</si>
  <si>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</si>
  <si>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</si>
  <si>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</si>
  <si>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</si>
  <si>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</si>
  <si>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</si>
  <si>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</si>
  <si>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</si>
  <si>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</si>
  <si>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</si>
  <si>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</si>
  <si>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</si>
  <si>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</si>
  <si>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</si>
  <si>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</si>
  <si>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</si>
  <si>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</si>
  <si>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</si>
  <si>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</si>
  <si>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</si>
  <si>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</si>
  <si>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</si>
  <si>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</si>
  <si>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</si>
  <si>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</si>
  <si>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</si>
  <si>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</si>
  <si>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</si>
  <si>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</si>
  <si>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</si>
  <si>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</si>
  <si>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</si>
  <si>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</si>
  <si>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</si>
  <si>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</si>
  <si>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</si>
  <si>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</si>
  <si>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</si>
  <si>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</si>
  <si>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</si>
  <si>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</si>
  <si>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</si>
  <si>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</si>
  <si>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</si>
  <si>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</si>
  <si>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</si>
  <si>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</si>
  <si>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</si>
  <si>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</si>
  <si>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</si>
  <si>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</si>
  <si>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</si>
  <si>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</si>
  <si>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</si>
  <si>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</si>
  <si>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</si>
  <si>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</si>
  <si>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</si>
  <si>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</si>
  <si>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</si>
  <si>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</si>
  <si>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</si>
  <si>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</si>
  <si>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</si>
  <si>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</si>
  <si>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</si>
  <si>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</si>
  <si>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</si>
  <si>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</si>
  <si>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</si>
  <si>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</si>
  <si>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</si>
  <si>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</si>
  <si>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</si>
  <si>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</si>
  <si>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</si>
  <si>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</si>
  <si>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</si>
  <si>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</si>
  <si>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</si>
  <si>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</si>
  <si>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</si>
  <si>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</si>
  <si>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</si>
  <si>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</si>
  <si>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</si>
  <si>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</si>
  <si>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</si>
  <si>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</si>
  <si>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</si>
  <si>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</si>
  <si>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</si>
  <si>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</si>
  <si>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</si>
  <si>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</si>
  <si>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</si>
  <si>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</si>
  <si>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</si>
  <si>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</si>
  <si>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</si>
  <si>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</si>
  <si>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</si>
  <si>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</si>
  <si>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</si>
  <si>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</si>
  <si>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</si>
  <si>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</si>
  <si>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</si>
  <si>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</si>
  <si>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</si>
  <si>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</si>
  <si>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</si>
  <si>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</si>
  <si>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</si>
  <si>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</si>
  <si>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</si>
  <si>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</si>
  <si>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</si>
  <si>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</si>
  <si>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</si>
  <si>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</si>
  <si>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</si>
  <si>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</si>
  <si>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</si>
  <si>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</si>
  <si>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</si>
  <si>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</si>
  <si>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</si>
  <si>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</si>
  <si>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</si>
  <si>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</si>
  <si>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</si>
  <si>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</si>
  <si>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</si>
  <si>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</si>
  <si>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</si>
  <si>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</si>
  <si>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</si>
  <si>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</si>
  <si>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</si>
  <si>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</si>
  <si>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</si>
  <si>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</si>
  <si>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</si>
  <si>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</si>
  <si>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</si>
  <si>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</si>
  <si>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</si>
  <si>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</si>
  <si>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</si>
  <si>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</si>
  <si>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</si>
  <si>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</si>
  <si>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</si>
  <si>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</si>
  <si>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</si>
  <si>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</si>
  <si>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</si>
  <si>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</si>
  <si>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</si>
  <si>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</si>
  <si>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</si>
  <si>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</si>
  <si>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</si>
  <si>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</si>
  <si>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</si>
  <si>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</si>
  <si>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</si>
  <si>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</si>
  <si>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</si>
  <si>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</si>
  <si>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</si>
  <si>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</si>
  <si>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</si>
  <si>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</si>
  <si>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</si>
  <si>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</si>
  <si>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</si>
  <si>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</si>
  <si>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</si>
  <si>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</si>
  <si>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</si>
  <si>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</si>
  <si>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</si>
  <si>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</si>
  <si>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</si>
  <si>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</si>
  <si>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</si>
  <si>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</si>
  <si>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</si>
  <si>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</si>
  <si>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</si>
  <si>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</si>
  <si>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</si>
  <si>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</si>
  <si>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</si>
  <si>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</si>
  <si>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</si>
  <si>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</si>
  <si>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</si>
  <si>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</si>
  <si>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</si>
  <si>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</si>
  <si>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</si>
  <si>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</si>
  <si>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</si>
  <si>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</si>
  <si>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</si>
  <si>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</si>
  <si>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</si>
  <si>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</si>
  <si>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</si>
  <si>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</si>
  <si>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</si>
  <si>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</si>
  <si>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</si>
  <si>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</si>
  <si>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</si>
  <si>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</si>
  <si>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</si>
  <si>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</si>
  <si>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</si>
  <si>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</si>
  <si>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</si>
  <si>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</si>
  <si>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</si>
  <si>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</si>
  <si>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</si>
  <si>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</si>
  <si>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</si>
  <si>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</si>
  <si>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</si>
  <si>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</si>
  <si>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</si>
  <si>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</si>
  <si>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</si>
  <si>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</si>
  <si>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</si>
  <si>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</si>
  <si>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</si>
  <si>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</si>
  <si>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</si>
  <si>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</si>
  <si>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</si>
  <si>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</si>
  <si>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</si>
  <si>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</si>
  <si>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</si>
  <si>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</si>
  <si>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</si>
  <si>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</si>
  <si>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</si>
  <si>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</si>
  <si>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</si>
  <si>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</si>
  <si>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</si>
  <si>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</si>
  <si>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</si>
  <si>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</si>
  <si>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</si>
  <si>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</si>
  <si>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</si>
  <si>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</si>
  <si>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</si>
  <si>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</si>
  <si>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</si>
  <si>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</si>
  <si>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</si>
  <si>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</si>
  <si>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</si>
  <si>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</si>
  <si>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</si>
  <si>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</si>
  <si>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</si>
  <si>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</si>
  <si>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</si>
  <si>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</si>
  <si>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</si>
  <si>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</si>
  <si>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</si>
  <si>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</si>
  <si>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</si>
  <si>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</si>
  <si>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</si>
  <si>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</si>
  <si>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</si>
  <si>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</si>
  <si>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</si>
  <si>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</si>
  <si>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</si>
  <si>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</si>
  <si>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</si>
  <si>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</si>
  <si>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</si>
  <si>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</si>
  <si>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</si>
  <si>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</si>
  <si>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</si>
  <si>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</si>
  <si>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</si>
  <si>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</si>
  <si>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</si>
  <si>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</si>
  <si>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</si>
  <si>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</si>
  <si>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</si>
  <si>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</si>
  <si>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</si>
  <si>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</si>
  <si>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</si>
  <si>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</si>
  <si>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</si>
  <si>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</si>
  <si>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</si>
  <si>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</si>
  <si>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</si>
  <si>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</si>
  <si>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</si>
  <si>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</si>
  <si>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</si>
  <si>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</si>
  <si>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</si>
  <si>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</si>
  <si>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</si>
  <si>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</si>
  <si>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</si>
  <si>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</si>
  <si>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</si>
  <si>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</si>
  <si>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</si>
  <si>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</si>
  <si>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</si>
  <si>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</si>
  <si>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</si>
  <si>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</si>
  <si>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</si>
  <si>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</si>
  <si>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</si>
  <si>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</si>
  <si>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</si>
  <si>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</si>
  <si>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</si>
  <si>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</si>
  <si>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</si>
  <si>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</si>
  <si>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</si>
  <si>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</si>
  <si>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</si>
  <si>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</si>
  <si>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</si>
  <si>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</si>
  <si>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</si>
  <si>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</si>
  <si>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</si>
  <si>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</si>
  <si>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</si>
  <si>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</si>
  <si>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</si>
  <si>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</si>
  <si>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</si>
  <si>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</si>
  <si>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</si>
  <si>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</si>
  <si>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</si>
  <si>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</si>
  <si>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</si>
  <si>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</si>
  <si>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</si>
  <si>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</si>
  <si>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</si>
  <si>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</si>
  <si>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</si>
  <si>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</si>
  <si>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</si>
  <si>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</si>
  <si>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</si>
  <si>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</si>
  <si>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</si>
  <si>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</si>
  <si>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</si>
  <si>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</si>
  <si>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</si>
  <si>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</si>
  <si>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</si>
  <si>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</si>
  <si>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</si>
  <si>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</si>
  <si>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</si>
  <si>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</si>
  <si>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</si>
  <si>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</si>
  <si>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</si>
  <si>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</si>
  <si>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</si>
  <si>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</si>
  <si>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</si>
  <si>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</si>
  <si>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</si>
  <si>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</si>
  <si>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</si>
  <si>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</si>
  <si>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</si>
  <si>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</si>
  <si>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</si>
  <si>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</si>
  <si>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</si>
  <si>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</si>
  <si>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</si>
  <si>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</si>
  <si>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</si>
  <si>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</si>
  <si>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</si>
  <si>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</si>
  <si>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</si>
  <si>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</si>
  <si>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</si>
  <si>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</si>
  <si>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</si>
  <si>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</si>
  <si>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</si>
  <si>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</si>
  <si>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</si>
  <si>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</si>
  <si>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</si>
  <si>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</si>
  <si>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</si>
  <si>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</si>
  <si>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</si>
  <si>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</si>
  <si>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</si>
  <si>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</si>
  <si>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</si>
  <si>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</si>
  <si>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</si>
  <si>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</si>
  <si>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</si>
  <si>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</si>
  <si>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</si>
  <si>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</si>
  <si>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</si>
  <si>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</si>
  <si>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</si>
  <si>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</si>
  <si>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</si>
  <si>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</si>
  <si>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</si>
  <si>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</si>
  <si>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</si>
  <si>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</si>
  <si>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</si>
  <si>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</si>
  <si>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</si>
  <si>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</si>
  <si>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</si>
  <si>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</si>
  <si>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</si>
  <si>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</si>
  <si>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</si>
  <si>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</si>
  <si>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</si>
  <si>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</si>
  <si>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</si>
  <si>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</si>
  <si>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</si>
  <si>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</si>
  <si>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</si>
  <si>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</si>
  <si>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</si>
  <si>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</si>
  <si>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</si>
  <si>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</si>
  <si>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</si>
  <si>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</si>
  <si>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</si>
  <si>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</si>
  <si>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</si>
  <si>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</si>
  <si>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</si>
  <si>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</si>
  <si>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</si>
  <si>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</si>
  <si>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</si>
  <si>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</si>
  <si>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</si>
  <si>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</si>
  <si>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</si>
  <si>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</si>
  <si>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</si>
  <si>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</si>
  <si>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</si>
  <si>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</si>
  <si>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</si>
  <si>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</si>
  <si>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</si>
  <si>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</si>
  <si>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</si>
  <si>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</si>
  <si>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</si>
  <si>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</si>
  <si>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</si>
  <si>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</si>
  <si>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</si>
  <si>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</si>
  <si>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</si>
  <si>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</si>
  <si>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</si>
  <si>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</si>
  <si>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</si>
  <si>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</si>
  <si>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</si>
  <si>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</si>
  <si>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</si>
  <si>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</si>
  <si>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</si>
  <si>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</si>
  <si>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</si>
  <si>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</si>
  <si>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</si>
  <si>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</si>
  <si>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</si>
  <si>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</si>
  <si>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</si>
  <si>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</si>
  <si>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</si>
  <si>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</si>
  <si>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</si>
  <si>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</si>
  <si>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</si>
  <si>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</si>
  <si>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</si>
  <si>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</si>
  <si>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</si>
  <si>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</si>
  <si>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</si>
  <si>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</si>
  <si>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</si>
  <si>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</si>
  <si>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</si>
  <si>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</si>
  <si>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</si>
  <si>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</si>
  <si>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</si>
  <si>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</si>
  <si>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</si>
  <si>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</si>
  <si>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</si>
  <si>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</si>
  <si>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</si>
  <si>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</si>
  <si>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</si>
  <si>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</si>
  <si>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</si>
  <si>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</si>
  <si>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</si>
  <si>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</si>
  <si>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</si>
  <si>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</si>
  <si>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</si>
  <si>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</si>
  <si>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</si>
  <si>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</si>
  <si>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</si>
  <si>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</si>
  <si>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</si>
  <si>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</si>
  <si>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</si>
  <si>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</si>
  <si>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</si>
  <si>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</si>
  <si>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</si>
  <si>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</si>
  <si>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</si>
  <si>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</si>
  <si>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</si>
  <si>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</si>
  <si>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</si>
  <si>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</si>
  <si>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</si>
  <si>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</si>
  <si>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</si>
  <si>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</si>
  <si>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</si>
  <si>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</si>
  <si>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</si>
  <si>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</si>
  <si>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</si>
  <si>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</si>
  <si>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</si>
  <si>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</si>
  <si>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</si>
  <si>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</si>
  <si>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</si>
  <si>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</si>
  <si>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</si>
  <si>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</si>
  <si>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</si>
  <si>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</si>
  <si>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</si>
  <si>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</si>
  <si>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</si>
  <si>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</si>
  <si>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</si>
  <si>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</si>
  <si>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</si>
  <si>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</si>
  <si>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</si>
  <si>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</si>
  <si>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</si>
  <si>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</si>
  <si>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</si>
  <si>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</si>
  <si>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</si>
  <si>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</si>
  <si>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</si>
  <si>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</si>
  <si>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</si>
  <si>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</si>
  <si>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</si>
  <si>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</si>
  <si>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</si>
  <si>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</si>
  <si>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</si>
  <si>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</si>
  <si>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</si>
  <si>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</si>
  <si>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</si>
  <si>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</si>
  <si>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</si>
  <si>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</si>
  <si>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</si>
  <si>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</si>
  <si>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</si>
  <si>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</si>
  <si>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</si>
  <si>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</si>
  <si>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</si>
  <si>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</si>
  <si>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</si>
  <si>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</si>
  <si>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</si>
  <si>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</si>
  <si>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</si>
  <si>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</si>
  <si>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</si>
  <si>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</si>
  <si>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</si>
  <si>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</si>
  <si>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</si>
  <si>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</si>
  <si>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</si>
  <si>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</si>
  <si>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</si>
  <si>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</si>
  <si>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</si>
  <si>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</si>
  <si>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</si>
  <si>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</si>
  <si>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</si>
  <si>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</si>
  <si>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</si>
  <si>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</si>
  <si>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</si>
  <si>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</si>
  <si>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</si>
  <si>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</si>
  <si>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</si>
  <si>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</si>
  <si>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</si>
  <si>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</si>
  <si>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</si>
  <si>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</si>
  <si>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</si>
  <si>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</si>
  <si>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</si>
  <si>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</si>
  <si>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</si>
  <si>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</si>
  <si>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</si>
  <si>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</si>
  <si>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</si>
  <si>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</si>
  <si>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</si>
  <si>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</si>
  <si>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</si>
  <si>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</si>
  <si>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</si>
  <si>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</si>
  <si>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</si>
  <si>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</si>
  <si>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</si>
  <si>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</si>
  <si>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</si>
  <si>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</si>
  <si>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</si>
  <si>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</si>
  <si>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</si>
  <si>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</si>
  <si>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</si>
  <si>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</si>
  <si>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</si>
  <si>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</si>
  <si>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</si>
  <si>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</si>
  <si>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</si>
  <si>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</si>
  <si>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</si>
  <si>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</si>
  <si>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</si>
  <si>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</si>
  <si>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</si>
  <si>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</si>
  <si>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</si>
  <si>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</si>
  <si>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</si>
  <si>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</si>
  <si>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</si>
  <si>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</si>
  <si>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</si>
  <si>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</si>
  <si>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</si>
  <si>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</si>
  <si>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</si>
  <si>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</si>
  <si>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</si>
  <si>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</si>
  <si>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</si>
  <si>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</si>
  <si>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</si>
  <si>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</si>
  <si>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</si>
  <si>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</si>
  <si>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</si>
  <si>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</si>
  <si>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</si>
  <si>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</si>
  <si>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</si>
  <si>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</si>
  <si>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</si>
  <si>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</si>
  <si>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</si>
  <si>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</si>
  <si>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</si>
  <si>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</si>
  <si>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</si>
  <si>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</si>
  <si>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</si>
  <si>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</si>
  <si>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</si>
  <si>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</si>
  <si>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</si>
  <si>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</si>
  <si>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</si>
  <si>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</si>
  <si>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</si>
  <si>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</si>
  <si>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</si>
  <si>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</si>
  <si>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</si>
  <si>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</si>
  <si>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</si>
  <si>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</si>
  <si>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</si>
  <si>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</si>
  <si>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</si>
  <si>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</si>
  <si>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</si>
  <si>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</si>
  <si>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</si>
  <si>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</si>
  <si>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</si>
  <si>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</si>
  <si>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</si>
  <si>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</si>
  <si>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</si>
  <si>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</si>
  <si>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</si>
  <si>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</si>
  <si>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</si>
  <si>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</si>
  <si>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</si>
  <si>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</si>
  <si>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</si>
  <si>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</si>
  <si>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</si>
  <si>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</si>
  <si>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</si>
  <si>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</si>
  <si>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</si>
  <si>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</si>
  <si>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</si>
  <si>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</si>
  <si>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</si>
  <si>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</si>
  <si>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</si>
  <si>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</si>
  <si>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</si>
  <si>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</si>
  <si>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</si>
  <si>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</si>
  <si>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</si>
  <si>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</si>
  <si>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</si>
  <si>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</si>
  <si>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</si>
  <si>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</si>
  <si>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</si>
  <si>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</si>
  <si>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</si>
  <si>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</si>
  <si>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</si>
  <si>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</si>
  <si>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</si>
  <si>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</si>
  <si>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</si>
  <si>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</si>
  <si>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</si>
  <si>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</si>
  <si>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</si>
  <si>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</si>
  <si>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</si>
  <si>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</si>
  <si>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</si>
  <si>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</si>
  <si>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</si>
  <si>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</si>
  <si>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</si>
  <si>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</si>
  <si>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</si>
  <si>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</si>
  <si>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</si>
  <si>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</si>
  <si>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</si>
  <si>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</si>
  <si>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</si>
  <si>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</si>
  <si>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</si>
  <si>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</si>
  <si>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</si>
  <si>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</si>
  <si>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</si>
  <si>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</si>
  <si>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</si>
  <si>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</si>
  <si>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</si>
  <si>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</si>
  <si>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</si>
  <si>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</si>
  <si>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</si>
  <si>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</si>
  <si>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</si>
  <si>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</si>
  <si>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</si>
  <si>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</si>
  <si>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</si>
  <si>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</si>
  <si>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</si>
  <si>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</si>
  <si>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</si>
  <si>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</si>
  <si>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</si>
  <si>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</si>
  <si>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</si>
  <si>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</si>
  <si>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</si>
  <si>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</si>
  <si>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</si>
  <si>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</si>
  <si>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</si>
  <si>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</si>
  <si>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</si>
  <si>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</si>
  <si>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</si>
  <si>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</si>
  <si>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</si>
  <si>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</si>
  <si>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</si>
  <si>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</si>
  <si>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</si>
  <si>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</si>
  <si>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</si>
  <si>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</si>
  <si>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</si>
  <si>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</si>
  <si>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</si>
  <si>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</si>
  <si>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</si>
  <si>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</si>
  <si>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</si>
  <si>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</si>
  <si>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</si>
  <si>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</si>
  <si>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</si>
  <si>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</si>
  <si>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</si>
  <si>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</si>
  <si>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</si>
  <si>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</si>
  <si>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</si>
  <si>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</si>
  <si>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</si>
  <si>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</si>
  <si>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</si>
  <si>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</si>
  <si>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</si>
  <si>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</si>
  <si>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</si>
  <si>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</si>
  <si>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</si>
  <si>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</si>
  <si>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</si>
  <si>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</si>
  <si>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</si>
  <si>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</si>
  <si>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</si>
  <si>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</si>
  <si>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</si>
  <si>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</si>
  <si>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</si>
  <si>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</si>
  <si>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</si>
  <si>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</si>
  <si>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</si>
  <si>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</si>
  <si>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</si>
  <si>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</si>
  <si>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</si>
  <si>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</si>
  <si>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</si>
  <si>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</si>
  <si>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</si>
  <si>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</si>
  <si>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</si>
  <si>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</si>
  <si>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</si>
  <si>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</si>
  <si>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</si>
  <si>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</si>
  <si>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</si>
  <si>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</si>
  <si>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</si>
  <si>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</si>
  <si>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</si>
  <si>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</si>
  <si>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</si>
  <si>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</si>
  <si>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</si>
  <si>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</si>
  <si>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</si>
  <si>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</si>
  <si>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</si>
  <si>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</si>
  <si>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</si>
  <si>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</si>
  <si>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</si>
  <si>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</si>
  <si>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</si>
  <si>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</si>
  <si>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</si>
  <si>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</si>
  <si>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</si>
  <si>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</si>
  <si>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</si>
  <si>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</si>
  <si>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</si>
  <si>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</si>
  <si>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</si>
  <si>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</si>
  <si>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</si>
  <si>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</si>
  <si>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</si>
  <si>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</si>
  <si>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</si>
  <si>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</si>
  <si>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</si>
  <si>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</si>
  <si>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</si>
  <si>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</si>
  <si>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</si>
  <si>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</si>
  <si>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</si>
  <si>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</si>
  <si>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</si>
  <si>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</si>
  <si>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</si>
  <si>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</si>
  <si>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</si>
  <si>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</si>
  <si>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</si>
  <si>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</si>
  <si>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</si>
  <si>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</si>
  <si>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</si>
  <si>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</si>
  <si>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</si>
  <si>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</si>
  <si>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</si>
  <si>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</si>
  <si>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</si>
  <si>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</si>
  <si>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</si>
  <si>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</si>
  <si>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</si>
  <si>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</si>
  <si>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</si>
  <si>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</si>
  <si>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</si>
  <si>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</si>
  <si>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</si>
  <si>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</si>
  <si>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</si>
  <si>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</si>
  <si>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</si>
  <si>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</si>
  <si>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</si>
  <si>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</si>
  <si>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</si>
  <si>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</si>
  <si>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</si>
  <si>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</si>
  <si>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</si>
  <si>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</si>
  <si>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</si>
  <si>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</si>
  <si>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</si>
  <si>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</si>
  <si>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</si>
  <si>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</si>
  <si>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</si>
  <si>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</si>
  <si>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</si>
  <si>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</si>
  <si>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</si>
  <si>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</si>
  <si>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</si>
  <si>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</si>
  <si>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</si>
  <si>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</si>
  <si>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</si>
  <si>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</si>
  <si>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</si>
  <si>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</si>
  <si>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</si>
  <si>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</si>
  <si>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</si>
  <si>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</si>
  <si>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</si>
  <si>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</si>
  <si>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</si>
  <si>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</si>
  <si>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</si>
  <si>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</si>
  <si>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</si>
  <si>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</si>
  <si>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</si>
  <si>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</si>
  <si>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</si>
  <si>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</si>
  <si>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</si>
  <si>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</si>
  <si>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</si>
  <si>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</si>
  <si>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</si>
  <si>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</si>
  <si>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</si>
  <si>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</si>
  <si>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</si>
  <si>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</si>
  <si>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</si>
  <si>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</si>
  <si>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</si>
  <si>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</si>
  <si>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</si>
  <si>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</si>
  <si>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</si>
  <si>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</si>
  <si>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</si>
  <si>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</si>
  <si>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</si>
  <si>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</si>
  <si>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</si>
  <si>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</si>
  <si>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</si>
  <si>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</si>
  <si>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</si>
  <si>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</si>
  <si>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</si>
  <si>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</si>
  <si>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</si>
  <si>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</si>
  <si>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</si>
  <si>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</si>
  <si>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</si>
  <si>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</si>
  <si>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</si>
  <si>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</si>
  <si>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</si>
  <si>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</si>
  <si>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</si>
  <si>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</si>
  <si>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</si>
  <si>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</si>
  <si>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</si>
  <si>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</si>
  <si>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</si>
  <si>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</si>
  <si>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</si>
  <si>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</si>
  <si>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</si>
  <si>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</si>
  <si>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</si>
  <si>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</si>
  <si>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</si>
  <si>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</si>
  <si>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</si>
  <si>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</si>
  <si>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</si>
  <si>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</si>
  <si>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</si>
  <si>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</si>
  <si>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</si>
  <si>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</si>
  <si>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</si>
  <si>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</si>
  <si>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</si>
  <si>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</si>
  <si>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</si>
  <si>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</si>
  <si>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</si>
  <si>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</si>
  <si>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</si>
  <si>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</si>
  <si>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</si>
  <si>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</si>
  <si>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</si>
  <si>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</si>
  <si>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</si>
  <si>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</si>
  <si>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</si>
  <si>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</si>
  <si>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</si>
  <si>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</si>
  <si>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</si>
  <si>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</si>
  <si>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</si>
  <si>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</si>
  <si>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</si>
  <si>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</si>
  <si>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</si>
  <si>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</si>
  <si>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</si>
  <si>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</si>
  <si>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</si>
  <si>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</si>
  <si>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</si>
  <si>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</si>
  <si>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</si>
  <si>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</si>
  <si>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</si>
  <si>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</si>
  <si>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</si>
  <si>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</si>
  <si>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</si>
  <si>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</si>
  <si>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</si>
  <si>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</si>
  <si>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</si>
  <si>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</si>
  <si>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</si>
  <si>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</si>
  <si>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</si>
  <si>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</si>
  <si>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</si>
  <si>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</si>
  <si>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</si>
  <si>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</si>
  <si>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</si>
  <si>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</si>
  <si>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</si>
  <si>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</si>
  <si>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</si>
  <si>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</si>
  <si>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</si>
  <si>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</si>
  <si>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</si>
  <si>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</si>
  <si>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</si>
  <si>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</si>
  <si>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</si>
  <si>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</si>
  <si>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</si>
  <si>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</si>
  <si>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</si>
  <si>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</si>
  <si>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</si>
  <si>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</si>
  <si>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</si>
  <si>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</si>
  <si>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</si>
  <si>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</si>
  <si>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</si>
  <si>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</si>
  <si>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</si>
  <si>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</si>
  <si>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</si>
  <si>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</si>
  <si>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</si>
  <si>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</si>
  <si>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</si>
  <si>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</si>
  <si>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</si>
  <si>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</si>
  <si>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</si>
  <si>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</si>
  <si>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</si>
  <si>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</si>
  <si>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</si>
  <si>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</si>
  <si>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</si>
  <si>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</si>
  <si>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</si>
  <si>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</si>
  <si>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</si>
  <si>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</si>
  <si>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</si>
  <si>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</si>
  <si>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</si>
  <si>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</si>
  <si>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</si>
  <si>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</si>
  <si>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</si>
  <si>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</si>
  <si>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</si>
  <si>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</si>
  <si>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</si>
  <si>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</si>
  <si>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</si>
  <si>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</si>
  <si>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</si>
  <si>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</si>
  <si>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</si>
  <si>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</si>
  <si>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</si>
  <si>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</si>
  <si>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</si>
  <si>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</si>
  <si>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</si>
  <si>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</si>
  <si>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</si>
  <si>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</si>
  <si>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</si>
  <si>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</si>
  <si>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</si>
  <si>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</si>
  <si>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</si>
  <si>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</si>
  <si>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</si>
  <si>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</si>
  <si>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</si>
  <si>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</si>
  <si>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</si>
  <si>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</si>
  <si>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</si>
  <si>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</si>
  <si>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</si>
  <si>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</si>
  <si>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</si>
  <si>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</si>
  <si>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</si>
  <si>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</si>
  <si>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</si>
  <si>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</si>
  <si>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</si>
  <si>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</si>
  <si>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</si>
  <si>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</si>
  <si>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</si>
  <si>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</si>
  <si>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</si>
  <si>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</si>
  <si>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</si>
  <si>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</si>
  <si>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</si>
  <si>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</si>
  <si>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</si>
  <si>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</si>
  <si>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</si>
  <si>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</si>
  <si>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</si>
  <si>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</si>
  <si>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</si>
  <si>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</si>
  <si>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</si>
  <si>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</si>
  <si>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</si>
  <si>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</si>
  <si>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</si>
  <si>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</si>
  <si>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</si>
  <si>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</si>
  <si>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</si>
  <si>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</si>
  <si>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</si>
  <si>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</si>
  <si>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</si>
  <si>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</si>
  <si>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</si>
  <si>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</si>
  <si>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</si>
  <si>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</si>
  <si>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</si>
  <si>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</si>
  <si>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</si>
  <si>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</si>
  <si>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</si>
  <si>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</si>
  <si>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</si>
  <si>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</si>
  <si>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</si>
  <si>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</si>
  <si>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</si>
  <si>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</si>
  <si>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</si>
  <si>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</si>
  <si>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</si>
  <si>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</si>
  <si>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</si>
  <si>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</si>
  <si>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</si>
  <si>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</si>
  <si>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</si>
  <si>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</si>
  <si>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</si>
  <si>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</si>
  <si>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</si>
  <si>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</si>
  <si>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</si>
  <si>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</si>
  <si>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</si>
  <si>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</si>
  <si>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</si>
  <si>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</si>
  <si>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</si>
  <si>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</si>
  <si>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</si>
  <si>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</si>
  <si>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</si>
  <si>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</si>
  <si>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</si>
  <si>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</si>
  <si>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</si>
  <si>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</si>
  <si>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</si>
  <si>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</si>
  <si>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</si>
  <si>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</si>
  <si>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</si>
  <si>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</si>
  <si>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</si>
  <si>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</si>
  <si>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</si>
  <si>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</si>
  <si>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</si>
  <si>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</si>
  <si>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</si>
  <si>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</si>
  <si>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</si>
  <si>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</si>
  <si>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</si>
  <si>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</si>
  <si>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</si>
  <si>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</si>
  <si>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</si>
  <si>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</si>
  <si>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</si>
  <si>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</si>
  <si>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</si>
  <si>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</si>
  <si>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</si>
  <si>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</si>
  <si>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</si>
  <si>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</si>
  <si>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</si>
  <si>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</si>
  <si>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</si>
  <si>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</si>
  <si>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</si>
  <si>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</si>
  <si>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</si>
  <si>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</si>
  <si>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</si>
  <si>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</si>
  <si>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</si>
  <si>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</si>
  <si>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</si>
  <si>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</si>
  <si>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</si>
  <si>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</si>
  <si>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</si>
  <si>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</si>
  <si>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</si>
  <si>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</si>
  <si>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</si>
  <si>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</si>
  <si>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</si>
  <si>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</si>
  <si>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</si>
  <si>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</si>
  <si>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</si>
  <si>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</si>
  <si>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</si>
  <si>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</si>
  <si>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</si>
  <si>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</si>
  <si>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</si>
  <si>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</si>
  <si>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</si>
  <si>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</si>
  <si>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</si>
  <si>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</si>
  <si>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</si>
  <si>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</si>
  <si>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</si>
  <si>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</si>
  <si>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</si>
  <si>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</si>
  <si>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</si>
  <si>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</si>
  <si>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</si>
  <si>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</si>
  <si>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</si>
  <si>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</si>
  <si>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</si>
  <si>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</si>
  <si>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</si>
  <si>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</si>
  <si>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</si>
  <si>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</si>
  <si>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</si>
  <si>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</si>
  <si>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</si>
  <si>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</si>
  <si>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</si>
  <si>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</si>
  <si>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</si>
  <si>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</si>
  <si>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</si>
  <si>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</si>
  <si>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</si>
  <si>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</si>
  <si>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</si>
  <si>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</si>
  <si>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</si>
  <si>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</si>
  <si>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</si>
  <si>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</si>
  <si>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</si>
  <si>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</si>
  <si>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</si>
  <si>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</si>
  <si>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</si>
  <si>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</si>
  <si>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</si>
  <si>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</si>
  <si>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</si>
  <si>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</si>
  <si>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</si>
  <si>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</si>
  <si>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</si>
  <si>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</si>
  <si>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</si>
  <si>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</si>
  <si>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</si>
  <si>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</si>
  <si>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</si>
  <si>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</si>
  <si>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</si>
  <si>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</si>
  <si>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</si>
  <si>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</si>
  <si>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</si>
  <si>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</si>
  <si>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</si>
  <si>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</si>
  <si>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</si>
  <si>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</si>
  <si>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</si>
  <si>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</si>
  <si>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</si>
  <si>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</si>
  <si>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</si>
  <si>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</si>
  <si>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</si>
  <si>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</si>
  <si>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</si>
  <si>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</si>
  <si>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</si>
  <si>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</si>
  <si>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</si>
  <si>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</si>
  <si>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</si>
  <si>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</si>
  <si>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</si>
  <si>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</si>
  <si>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</si>
  <si>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</si>
  <si>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</si>
  <si>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</si>
  <si>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</si>
  <si>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</si>
  <si>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</si>
  <si>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</si>
  <si>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</si>
  <si>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</si>
  <si>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</si>
  <si>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</si>
  <si>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</si>
  <si>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</si>
  <si>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</si>
  <si>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</si>
  <si>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</si>
  <si>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</si>
  <si>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</si>
  <si>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</si>
  <si>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</si>
  <si>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</si>
  <si>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</si>
  <si>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</si>
  <si>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</si>
  <si>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</si>
  <si>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</si>
  <si>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</si>
  <si>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</si>
  <si>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</si>
  <si>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</si>
  <si>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</si>
  <si>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</si>
  <si>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</si>
  <si>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</si>
  <si>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</si>
  <si>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</si>
  <si>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</si>
  <si>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</si>
  <si>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</si>
  <si>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</si>
  <si>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</si>
  <si>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</si>
  <si>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</si>
  <si>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</si>
  <si>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</si>
  <si>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</si>
  <si>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</si>
  <si>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</si>
  <si>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</si>
  <si>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</si>
  <si>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</si>
  <si>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</si>
  <si>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</si>
  <si>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</si>
  <si>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</si>
  <si>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</si>
  <si>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</si>
  <si>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</si>
  <si>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</si>
  <si>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</si>
  <si>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</si>
  <si>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</si>
  <si>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</si>
  <si>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</si>
  <si>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</si>
  <si>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</si>
  <si>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</si>
  <si>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</si>
  <si>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</si>
  <si>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</si>
  <si>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</si>
  <si>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</si>
  <si>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</si>
  <si>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</si>
  <si>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</si>
  <si>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</si>
  <si>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</si>
  <si>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</si>
  <si>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</si>
  <si>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</si>
  <si>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</si>
  <si>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</si>
  <si>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</si>
  <si>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</si>
  <si>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</si>
  <si>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</si>
  <si>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</si>
  <si>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</si>
  <si>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</si>
  <si>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</si>
  <si>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</si>
  <si>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</si>
  <si>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</si>
  <si>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</si>
  <si>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</si>
  <si>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</si>
  <si>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</si>
  <si>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</si>
  <si>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</si>
  <si>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</si>
  <si>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</si>
  <si>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</si>
  <si>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</si>
  <si>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</si>
  <si>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</si>
  <si>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</si>
  <si>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</si>
  <si>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</si>
  <si>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</si>
  <si>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</si>
  <si>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</si>
  <si>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</si>
  <si>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</si>
  <si>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</si>
  <si>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</si>
  <si>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</si>
  <si>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</si>
  <si>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</si>
  <si>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</si>
  <si>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</si>
  <si>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</si>
  <si>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</si>
  <si>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</si>
  <si>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</si>
  <si>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</si>
  <si>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</si>
  <si>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</si>
  <si>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</si>
  <si>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</si>
  <si>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</si>
  <si>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</si>
  <si>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</si>
  <si>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</si>
  <si>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</si>
  <si>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</si>
  <si>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</si>
  <si>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</si>
  <si>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</si>
  <si>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</si>
  <si>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</si>
  <si>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</si>
  <si>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</si>
  <si>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</si>
  <si>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</si>
  <si>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</si>
  <si>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</si>
  <si>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</si>
  <si>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</si>
  <si>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</si>
  <si>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</si>
  <si>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</si>
  <si>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</si>
  <si>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</si>
  <si>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</si>
  <si>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</si>
  <si>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</si>
  <si>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</si>
  <si>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</si>
  <si>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</si>
  <si>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</si>
  <si>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</si>
  <si>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</si>
  <si>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</si>
  <si>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</si>
  <si>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</si>
  <si>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</si>
  <si>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</si>
  <si>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</si>
  <si>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</si>
  <si>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</si>
  <si>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</si>
  <si>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</si>
  <si>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</si>
  <si>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</si>
  <si>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</si>
  <si>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</si>
  <si>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</si>
  <si>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</si>
  <si>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</si>
  <si>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</si>
  <si>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</si>
  <si>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</si>
  <si>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</si>
  <si>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</si>
  <si>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</si>
  <si>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</si>
  <si>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</si>
  <si>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</si>
  <si>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</si>
  <si>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</si>
  <si>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</si>
  <si>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</si>
  <si>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</si>
  <si>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</si>
  <si>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</si>
  <si>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</si>
  <si>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</si>
  <si>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</si>
  <si>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</si>
  <si>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</si>
  <si>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</si>
  <si>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</si>
  <si>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</si>
  <si>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</si>
  <si>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</si>
  <si>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</si>
  <si>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</si>
  <si>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</si>
  <si>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</si>
  <si>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</si>
  <si>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</si>
  <si>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</si>
  <si>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</si>
  <si>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</si>
  <si>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</si>
  <si>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</si>
  <si>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</si>
  <si>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</si>
  <si>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</si>
  <si>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</si>
  <si>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</si>
  <si>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</si>
  <si>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</si>
  <si>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</si>
  <si>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</si>
  <si>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</si>
  <si>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</si>
  <si>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</si>
  <si>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</si>
  <si>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</si>
  <si>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</si>
  <si>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</si>
  <si>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</si>
  <si>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</si>
  <si>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</si>
  <si>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</si>
  <si>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</si>
  <si>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</si>
  <si>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</si>
  <si>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</si>
  <si>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</si>
  <si>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</si>
  <si>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</si>
  <si>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</si>
  <si>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</si>
  <si>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</si>
  <si>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</si>
  <si>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</si>
  <si>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</si>
  <si>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</si>
  <si>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</si>
  <si>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</si>
  <si>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</si>
  <si>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</si>
  <si>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</si>
  <si>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</si>
  <si>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</si>
  <si>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</si>
  <si>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</si>
  <si>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</si>
  <si>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</si>
  <si>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</si>
  <si>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</si>
  <si>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</si>
  <si>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</si>
  <si>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</si>
  <si>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</si>
  <si>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</si>
  <si>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</si>
  <si>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</si>
  <si>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</si>
  <si>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</si>
  <si>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</si>
  <si>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</si>
  <si>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</si>
  <si>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</si>
  <si>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</si>
  <si>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</si>
  <si>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</si>
  <si>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</si>
  <si>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</si>
  <si>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</si>
  <si>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</si>
  <si>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</si>
  <si>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</si>
  <si>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</si>
  <si>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</si>
  <si>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</si>
  <si>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</si>
  <si>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</si>
  <si>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</si>
  <si>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</si>
  <si>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</si>
  <si>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</si>
  <si>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</si>
  <si>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</si>
  <si>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</si>
  <si>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</si>
  <si>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</si>
  <si>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</si>
  <si>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</si>
  <si>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</si>
  <si>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</si>
  <si>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</si>
  <si>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</si>
  <si>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</si>
  <si>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</si>
  <si>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</si>
  <si>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</si>
  <si>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</si>
  <si>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</si>
  <si>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</si>
  <si>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</si>
  <si>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</si>
  <si>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</si>
  <si>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</si>
  <si>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</si>
  <si>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</si>
  <si>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</si>
  <si>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</si>
  <si>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</si>
  <si>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</si>
  <si>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</si>
  <si>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</si>
  <si>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</si>
  <si>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</si>
  <si>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</si>
  <si>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</si>
  <si>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</si>
  <si>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</si>
  <si>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</si>
  <si>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</si>
  <si>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</si>
  <si>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</si>
  <si>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</si>
  <si>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</si>
  <si>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</si>
  <si>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</si>
  <si>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</si>
  <si>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</si>
  <si>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</si>
  <si>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</si>
  <si>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</si>
  <si>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</si>
  <si>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</si>
  <si>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</si>
  <si>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</si>
  <si>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</si>
  <si>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</si>
  <si>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</si>
  <si>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</si>
  <si>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</si>
  <si>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</si>
  <si>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</si>
  <si>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</si>
  <si>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</si>
  <si>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</si>
  <si>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</si>
  <si>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</si>
  <si>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</si>
  <si>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</si>
  <si>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</si>
  <si>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</si>
  <si>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</si>
  <si>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</si>
  <si>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</si>
  <si>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</si>
  <si>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</si>
  <si>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</si>
  <si>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</si>
  <si>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</si>
  <si>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</si>
  <si>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</si>
  <si>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</si>
  <si>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</si>
  <si>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</si>
  <si>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</si>
  <si>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</si>
  <si>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</si>
  <si>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</si>
  <si>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</si>
  <si>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</si>
  <si>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</si>
  <si>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</si>
  <si>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</si>
  <si>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</si>
  <si>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</si>
  <si>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</si>
  <si>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</si>
  <si>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</si>
  <si>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</si>
  <si>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</si>
  <si>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</si>
  <si>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</si>
  <si>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</si>
  <si>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</si>
  <si>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</si>
  <si>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</si>
  <si>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</si>
  <si>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</si>
  <si>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</si>
  <si>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</si>
  <si>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</si>
  <si>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</si>
  <si>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</si>
  <si>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</si>
  <si>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</si>
  <si>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</si>
  <si>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</si>
  <si>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</si>
  <si>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</si>
  <si>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</si>
  <si>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</si>
  <si>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</si>
  <si>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</si>
  <si>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</si>
  <si>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</si>
  <si>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</si>
  <si>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</si>
  <si>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</si>
  <si>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</si>
  <si>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</si>
  <si>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</si>
  <si>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</si>
  <si>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</si>
  <si>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</si>
  <si>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</si>
  <si>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</si>
  <si>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</si>
  <si>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</si>
  <si>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</si>
  <si>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</si>
  <si>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</si>
  <si>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</si>
  <si>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</si>
  <si>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</si>
  <si>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</si>
  <si>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</si>
  <si>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</si>
  <si>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</si>
  <si>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</si>
  <si>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</si>
  <si>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</si>
  <si>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</si>
  <si>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</si>
  <si>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</si>
  <si>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</si>
  <si>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</si>
  <si>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</si>
  <si>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</si>
  <si>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</si>
  <si>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</si>
  <si>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</si>
  <si>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</si>
  <si>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</si>
  <si>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</si>
  <si>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</si>
  <si>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</si>
  <si>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</si>
  <si>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</si>
  <si>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</si>
  <si>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</si>
  <si>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</si>
  <si>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</si>
  <si>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</si>
  <si>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</si>
  <si>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</si>
  <si>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</si>
  <si>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</si>
  <si>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</si>
  <si>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</si>
  <si>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</si>
  <si>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</si>
  <si>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</si>
  <si>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</si>
  <si>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</si>
  <si>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</si>
  <si>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</si>
  <si>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</si>
  <si>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</si>
  <si>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</si>
  <si>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</si>
  <si>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</si>
  <si>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</si>
  <si>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</si>
  <si>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</si>
  <si>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</si>
  <si>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</si>
  <si>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</si>
  <si>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</si>
  <si>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</si>
  <si>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</si>
  <si>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</si>
  <si>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</si>
  <si>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</si>
  <si>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</si>
  <si>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</si>
  <si>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</si>
  <si>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</si>
  <si>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</si>
  <si>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</si>
  <si>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</si>
  <si>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</si>
  <si>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</si>
  <si>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</si>
  <si>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</si>
  <si>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</si>
  <si>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</si>
  <si>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</si>
  <si>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</si>
  <si>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</si>
  <si>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</si>
  <si>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</si>
  <si>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</si>
  <si>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</si>
  <si>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</si>
  <si>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</si>
  <si>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</si>
  <si>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</si>
  <si>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</si>
  <si>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</si>
  <si>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</si>
  <si>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</si>
  <si>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</si>
  <si>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</si>
  <si>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</si>
  <si>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</si>
  <si>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</si>
  <si>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</si>
  <si>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</si>
  <si>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</si>
  <si>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</si>
  <si>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</si>
  <si>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</si>
  <si>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</si>
  <si>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</si>
  <si>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</si>
  <si>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</si>
  <si>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</si>
  <si>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</si>
  <si>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</si>
  <si>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</si>
  <si>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</si>
  <si>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</si>
  <si>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</si>
  <si>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</si>
  <si>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</si>
  <si>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</si>
  <si>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</si>
  <si>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</si>
  <si>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</si>
  <si>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</si>
  <si>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</si>
  <si>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</si>
  <si>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</si>
  <si>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</si>
  <si>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</si>
  <si>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</si>
  <si>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</si>
  <si>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</si>
  <si>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</si>
  <si>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</si>
  <si>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</si>
  <si>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</si>
  <si>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</si>
  <si>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</si>
  <si>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</si>
  <si>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</si>
  <si>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</si>
  <si>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</si>
  <si>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</si>
  <si>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</si>
  <si>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</si>
  <si>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</si>
  <si>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</si>
  <si>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</si>
  <si>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</si>
  <si>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</si>
  <si>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</si>
  <si>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</si>
  <si>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</si>
  <si>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</si>
  <si>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</si>
  <si>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</si>
  <si>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</si>
  <si>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</si>
  <si>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</si>
  <si>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</si>
  <si>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</si>
  <si>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</si>
  <si>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</si>
  <si>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</si>
  <si>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</si>
  <si>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</si>
  <si>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</si>
  <si>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</si>
  <si>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</si>
  <si>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</si>
  <si>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</si>
  <si>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</si>
  <si>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</si>
  <si>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</si>
  <si>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</si>
  <si>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</si>
  <si>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</si>
  <si>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</si>
  <si>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</si>
  <si>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</si>
  <si>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</si>
  <si>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</si>
  <si>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</si>
  <si>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</si>
  <si>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</si>
  <si>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</si>
  <si>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</si>
  <si>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</si>
  <si>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</si>
  <si>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</si>
  <si>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</si>
  <si>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</si>
  <si>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</si>
  <si>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</si>
  <si>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</si>
  <si>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</si>
  <si>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</si>
  <si>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</si>
  <si>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</si>
  <si>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</si>
  <si>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</si>
  <si>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</si>
  <si>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</si>
  <si>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</si>
  <si>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</si>
  <si>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</si>
  <si>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</si>
  <si>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</si>
  <si>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</si>
  <si>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</si>
  <si>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</si>
  <si>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</si>
  <si>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</si>
  <si>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</si>
  <si>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</si>
  <si>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</si>
  <si>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</si>
  <si>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</si>
  <si>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</si>
  <si>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</si>
  <si>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</si>
  <si>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</si>
  <si>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</si>
  <si>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</si>
  <si>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</si>
  <si>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</si>
  <si>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</si>
  <si>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</si>
  <si>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</si>
  <si>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</si>
  <si>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</si>
  <si>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</si>
  <si>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</si>
  <si>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</si>
  <si>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</si>
  <si>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</si>
  <si>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</si>
  <si>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</si>
  <si>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</si>
  <si>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</si>
  <si>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</si>
  <si>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</si>
  <si>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</si>
  <si>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</si>
  <si>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</si>
  <si>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</si>
  <si>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</si>
  <si>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</si>
  <si>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</si>
  <si>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</si>
  <si>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</si>
  <si>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</si>
  <si>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</si>
  <si>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</si>
  <si>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</si>
  <si>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</si>
  <si>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</si>
  <si>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</si>
  <si>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</si>
  <si>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</si>
  <si>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</si>
  <si>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</si>
  <si>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</si>
  <si>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</si>
  <si>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</si>
  <si>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</si>
  <si>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</si>
  <si>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</si>
  <si>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</si>
  <si>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</si>
  <si>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</si>
  <si>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</si>
  <si>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</si>
  <si>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</si>
  <si>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</si>
  <si>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</si>
  <si>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</si>
  <si>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</si>
  <si>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</si>
  <si>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</si>
  <si>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</si>
  <si>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</si>
  <si>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</si>
  <si>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</si>
  <si>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</si>
  <si>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</si>
  <si>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</si>
  <si>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</si>
  <si>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</si>
  <si>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</si>
  <si>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</si>
  <si>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</si>
  <si>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</si>
  <si>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</si>
  <si>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</si>
  <si>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</si>
  <si>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</si>
  <si>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</si>
  <si>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</si>
  <si>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</si>
  <si>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</si>
  <si>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</si>
  <si>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</si>
  <si>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</si>
  <si>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</si>
  <si>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</si>
  <si>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</si>
  <si>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</si>
  <si>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</si>
  <si>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</si>
  <si>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</si>
  <si>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</si>
  <si>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</si>
  <si>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</si>
  <si>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</si>
  <si>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</si>
  <si>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</si>
  <si>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</si>
  <si>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</si>
  <si>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</si>
  <si>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</si>
  <si>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</si>
  <si>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</si>
  <si>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</si>
  <si>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</si>
  <si>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</si>
  <si>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</si>
  <si>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</si>
  <si>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</si>
  <si>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</si>
  <si>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</si>
  <si>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</si>
  <si>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</si>
  <si>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</si>
  <si>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</si>
  <si>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</si>
  <si>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</si>
  <si>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</si>
  <si>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</si>
  <si>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</si>
  <si>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</si>
  <si>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</si>
  <si>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</si>
  <si>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</si>
  <si>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</si>
  <si>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</si>
  <si>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</si>
  <si>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</si>
  <si>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</si>
  <si>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</si>
  <si>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</si>
  <si>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</si>
  <si>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</si>
  <si>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</si>
  <si>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</si>
  <si>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</si>
  <si>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</si>
  <si>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</si>
  <si>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</si>
  <si>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</si>
  <si>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</si>
  <si>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</si>
  <si>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</si>
  <si>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</si>
  <si>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</si>
  <si>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</si>
  <si>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</si>
  <si>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</si>
  <si>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</si>
  <si>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</si>
  <si>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</si>
  <si>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</si>
  <si>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</si>
  <si>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</si>
  <si>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</si>
  <si>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</si>
  <si>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</si>
  <si>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</si>
  <si>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</si>
  <si>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</si>
  <si>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</si>
  <si>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</si>
  <si>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</si>
  <si>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</si>
  <si>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</si>
  <si>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</si>
  <si>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</si>
  <si>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</si>
  <si>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</si>
  <si>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</si>
  <si>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</si>
  <si>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</si>
  <si>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</si>
  <si>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</si>
  <si>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</si>
  <si>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</si>
  <si>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</si>
  <si>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</si>
  <si>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</si>
  <si>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</si>
  <si>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</si>
  <si>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</si>
  <si>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</si>
  <si>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</si>
  <si>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</si>
  <si>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</si>
  <si>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</si>
  <si>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</si>
  <si>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</si>
  <si>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</si>
  <si>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</si>
  <si>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</si>
  <si>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</si>
  <si>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</si>
  <si>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</si>
  <si>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</si>
  <si>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</si>
  <si>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</si>
  <si>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</si>
  <si>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</si>
  <si>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</si>
  <si>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</si>
  <si>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</si>
  <si>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</si>
  <si>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</si>
  <si>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</si>
  <si>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</si>
  <si>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</si>
  <si>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</si>
  <si>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</si>
  <si>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</si>
  <si>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</si>
  <si>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</si>
  <si>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</si>
  <si>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</si>
  <si>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</si>
  <si>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</si>
  <si>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</si>
  <si>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</si>
  <si>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</si>
  <si>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</si>
  <si>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</si>
  <si>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</si>
  <si>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</si>
  <si>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</si>
  <si>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</si>
  <si>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</si>
  <si>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</si>
  <si>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</si>
  <si>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</si>
  <si>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</si>
  <si>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</si>
  <si>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</si>
  <si>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</si>
  <si>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</si>
  <si>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</si>
  <si>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</si>
  <si>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</si>
  <si>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</si>
  <si>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</si>
  <si>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</si>
  <si>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</si>
  <si>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</si>
  <si>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</si>
  <si>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</si>
  <si>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</si>
  <si>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</si>
  <si>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</si>
  <si>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</si>
  <si>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</si>
  <si>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</si>
  <si>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</si>
  <si>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</si>
  <si>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</si>
  <si>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</si>
  <si>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</si>
  <si>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</si>
  <si>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</si>
  <si>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</si>
  <si>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</si>
  <si>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</si>
  <si>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</si>
  <si>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</si>
  <si>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</si>
  <si>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</si>
  <si>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</si>
  <si>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</si>
  <si>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</si>
  <si>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</si>
  <si>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</si>
  <si>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</si>
  <si>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</si>
  <si>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</si>
  <si>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</si>
  <si>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</si>
  <si>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</si>
  <si>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</si>
  <si>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</si>
  <si>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</si>
  <si>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</si>
  <si>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</si>
  <si>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</si>
  <si>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</si>
  <si>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</si>
  <si>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</si>
  <si>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</si>
  <si>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</si>
  <si>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</si>
  <si>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</si>
  <si>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</si>
  <si>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</si>
  <si>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</si>
  <si>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</si>
  <si>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</si>
  <si>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</si>
  <si>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</si>
  <si>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</si>
  <si>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</si>
  <si>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</si>
  <si>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</si>
  <si>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</si>
  <si>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</si>
  <si>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</si>
  <si>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</si>
  <si>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</si>
  <si>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</si>
  <si>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</si>
  <si>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</si>
  <si>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</si>
  <si>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</si>
  <si>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</si>
  <si>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</si>
  <si>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</si>
  <si>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</si>
  <si>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</si>
  <si>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</si>
  <si>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</si>
  <si>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</si>
  <si>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</si>
  <si>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</si>
  <si>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</si>
  <si>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</si>
  <si>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</si>
  <si>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</si>
  <si>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</si>
  <si>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</si>
  <si>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</si>
  <si>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</si>
  <si>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</si>
  <si>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</si>
  <si>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</si>
  <si>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</si>
  <si>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</si>
  <si>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</si>
  <si>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</si>
  <si>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</si>
  <si>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</si>
  <si>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</si>
  <si>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</si>
  <si>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</si>
  <si>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</si>
  <si>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</si>
  <si>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</si>
  <si>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</si>
  <si>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</si>
  <si>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</si>
  <si>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</si>
  <si>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</si>
  <si>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</si>
  <si>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</si>
  <si>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</si>
  <si>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</si>
  <si>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</si>
  <si>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</si>
  <si>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</si>
  <si>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</si>
  <si>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</si>
  <si>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</si>
  <si>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</si>
  <si>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</si>
  <si>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</si>
  <si>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</si>
  <si>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</si>
  <si>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</si>
  <si>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</si>
  <si>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</si>
  <si>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</si>
  <si>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</si>
  <si>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</si>
  <si>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</si>
  <si>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</si>
  <si>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</si>
  <si>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</si>
  <si>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</si>
  <si>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</si>
  <si>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</si>
  <si>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</si>
  <si>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</si>
  <si>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</si>
  <si>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</si>
  <si>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</si>
  <si>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</si>
  <si>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</si>
  <si>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</si>
  <si>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</si>
  <si>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</si>
  <si>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</si>
  <si>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</si>
  <si>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</si>
  <si>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</si>
  <si>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</si>
  <si>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</si>
  <si>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</si>
  <si>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</si>
  <si>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</si>
  <si>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</si>
  <si>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</si>
  <si>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</si>
  <si>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</si>
  <si>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</si>
  <si>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</si>
  <si>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</si>
  <si>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</si>
  <si>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</si>
  <si>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</si>
  <si>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</si>
  <si>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</si>
  <si>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</si>
  <si>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</si>
  <si>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</si>
  <si>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</si>
  <si>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</si>
  <si>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</si>
  <si>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</si>
  <si>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</si>
  <si>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</si>
  <si>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</si>
  <si>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</si>
  <si>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</si>
  <si>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</si>
  <si>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</si>
  <si>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</si>
  <si>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</si>
  <si>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</si>
  <si>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</si>
  <si>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</si>
  <si>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</si>
  <si>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</si>
  <si>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</si>
  <si>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</si>
  <si>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</si>
  <si>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</si>
  <si>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</si>
  <si>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</si>
  <si>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</si>
  <si>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</si>
  <si>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</si>
  <si>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</si>
  <si>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</si>
  <si>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</si>
  <si>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</si>
  <si>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</si>
  <si>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</si>
  <si>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</si>
  <si>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</si>
  <si>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</si>
  <si>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</si>
  <si>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</si>
  <si>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</si>
  <si>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</si>
  <si>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</si>
  <si>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</si>
  <si>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</si>
  <si>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</si>
  <si>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</si>
  <si>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</si>
  <si>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</si>
  <si>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</si>
  <si>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</si>
  <si>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</si>
  <si>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</si>
  <si>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</si>
  <si>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</si>
  <si>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</si>
  <si>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</si>
  <si>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</si>
  <si>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</si>
  <si>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</si>
  <si>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</si>
  <si>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</si>
  <si>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</si>
  <si>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</si>
  <si>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</si>
  <si>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</si>
  <si>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</si>
  <si>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</si>
  <si>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</si>
  <si>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</si>
  <si>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</si>
  <si>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</si>
  <si>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</si>
  <si>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</si>
  <si>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</si>
  <si>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</si>
  <si>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</si>
  <si>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</si>
  <si>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</si>
  <si>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</si>
  <si>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</si>
  <si>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</si>
  <si>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</si>
  <si>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</si>
  <si>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</si>
  <si>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</si>
  <si>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</si>
  <si>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</si>
  <si>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</si>
  <si>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</si>
  <si>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</si>
  <si>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</si>
  <si>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</si>
  <si>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</si>
  <si>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</si>
  <si>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</si>
  <si>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</si>
  <si>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</si>
  <si>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</si>
  <si>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</si>
  <si>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</si>
  <si>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</si>
  <si>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</si>
  <si>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</si>
  <si>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</si>
  <si>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</si>
  <si>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</si>
  <si>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</si>
  <si>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</si>
  <si>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</si>
  <si>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</si>
  <si>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</si>
  <si>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</si>
  <si>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</si>
  <si>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</si>
  <si>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</si>
  <si>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</si>
  <si>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</si>
  <si>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</si>
  <si>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</si>
  <si>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</si>
  <si>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</si>
  <si>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</si>
  <si>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</si>
  <si>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</si>
  <si>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</si>
  <si>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</si>
  <si>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</si>
  <si>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</si>
  <si>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</si>
  <si>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</si>
  <si>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</si>
  <si>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</si>
  <si>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</si>
  <si>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</si>
  <si>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</si>
  <si>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</si>
  <si>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</si>
  <si>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</si>
  <si>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</si>
  <si>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</si>
  <si>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</si>
  <si>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</si>
  <si>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</si>
  <si>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</si>
  <si>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</si>
  <si>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</si>
  <si>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</si>
  <si>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</si>
  <si>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</si>
  <si>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</si>
  <si>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</si>
  <si>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</si>
  <si>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</si>
  <si>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</si>
  <si>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</si>
  <si>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</si>
  <si>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</si>
  <si>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</si>
  <si>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</si>
  <si>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</si>
  <si>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</si>
  <si>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</si>
  <si>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</si>
  <si>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</si>
  <si>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</si>
  <si>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</si>
  <si>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</si>
  <si>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</si>
  <si>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</si>
  <si>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</si>
  <si>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</si>
  <si>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</si>
  <si>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</si>
  <si>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</si>
  <si>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</si>
  <si>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</si>
  <si>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</si>
  <si>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</si>
  <si>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</si>
  <si>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</si>
  <si>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</si>
  <si>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</si>
  <si>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</si>
  <si>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</si>
  <si>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</si>
  <si>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</si>
  <si>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</si>
  <si>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</si>
  <si>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</si>
  <si>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</si>
  <si>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</si>
  <si>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</si>
  <si>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</si>
  <si>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</si>
  <si>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</si>
  <si>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</si>
  <si>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</si>
  <si>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</si>
  <si>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</si>
  <si>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</si>
  <si>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</si>
  <si>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</si>
  <si>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</si>
  <si>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</si>
  <si>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</si>
  <si>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</si>
  <si>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</si>
  <si>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</si>
  <si>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</si>
  <si>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</si>
  <si>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</si>
  <si>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</si>
  <si>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</si>
  <si>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</si>
  <si>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</si>
  <si>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</si>
  <si>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</si>
  <si>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</si>
  <si>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</si>
  <si>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</si>
  <si>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</si>
  <si>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</si>
  <si>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</si>
  <si>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</si>
  <si>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</si>
  <si>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</si>
  <si>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</si>
  <si>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</si>
  <si>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</si>
  <si>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</si>
  <si>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</si>
  <si>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</si>
  <si>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</si>
  <si>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</si>
  <si>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</si>
  <si>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</si>
  <si>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</si>
  <si>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</si>
  <si>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</si>
  <si>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</si>
  <si>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</si>
  <si>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</si>
  <si>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</si>
  <si>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</si>
  <si>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</si>
  <si>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</si>
  <si>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</si>
  <si>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</si>
  <si>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</si>
  <si>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</si>
  <si>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</si>
  <si>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</si>
  <si>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</si>
  <si>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</si>
  <si>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</si>
  <si>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</si>
  <si>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</si>
  <si>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</si>
  <si>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</si>
  <si>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</si>
  <si>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</si>
  <si>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</si>
  <si>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</si>
  <si>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</si>
  <si>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</si>
  <si>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</si>
  <si>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</si>
  <si>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</si>
  <si>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</si>
  <si>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</si>
  <si>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</si>
  <si>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</si>
  <si>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</si>
  <si>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</si>
  <si>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</si>
  <si>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</si>
  <si>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</si>
  <si>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</si>
  <si>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</si>
  <si>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</si>
  <si>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</si>
  <si>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</si>
  <si>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</si>
  <si>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</si>
  <si>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</si>
  <si>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</si>
  <si>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</si>
  <si>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</si>
  <si>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</si>
  <si>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</si>
  <si>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</si>
  <si>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</si>
  <si>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</si>
  <si>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</si>
  <si>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</si>
  <si>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</si>
  <si>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</si>
  <si>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</si>
  <si>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</si>
  <si>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</si>
  <si>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</si>
  <si>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</si>
  <si>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</si>
  <si>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</si>
  <si>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</si>
  <si>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</si>
  <si>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</si>
  <si>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</si>
  <si>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</si>
  <si>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</si>
  <si>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</si>
  <si>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</si>
  <si>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</si>
  <si>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</si>
  <si>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</si>
  <si>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</si>
  <si>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</si>
  <si>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</si>
  <si>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</si>
  <si>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</si>
  <si>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</si>
  <si>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</si>
  <si>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</si>
  <si>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</si>
  <si>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</si>
  <si>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</si>
  <si>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</si>
  <si>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</si>
  <si>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</si>
  <si>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</si>
  <si>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</si>
  <si>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</si>
  <si>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</si>
  <si>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</si>
  <si>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</si>
  <si>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</si>
  <si>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</si>
  <si>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</si>
  <si>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</si>
  <si>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</si>
  <si>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</si>
  <si>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</si>
  <si>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</si>
  <si>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</si>
  <si>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</si>
  <si>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</si>
  <si>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</si>
  <si>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</si>
  <si>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</si>
  <si>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</si>
  <si>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</si>
  <si>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</si>
  <si>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</si>
  <si>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</si>
  <si>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</si>
  <si>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</si>
  <si>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</si>
  <si>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</si>
  <si>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</si>
  <si>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</si>
  <si>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</si>
  <si>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</si>
  <si>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</si>
  <si>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</si>
  <si>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</si>
  <si>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</si>
  <si>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</si>
  <si>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</si>
  <si>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</si>
  <si>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</si>
  <si>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</si>
  <si>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</si>
  <si>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</si>
  <si>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</si>
  <si>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</si>
  <si>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</si>
  <si>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</si>
  <si>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</si>
  <si>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</si>
  <si>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</si>
  <si>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</si>
  <si>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</si>
  <si>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</si>
  <si>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</si>
  <si>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</si>
  <si>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</si>
  <si>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</si>
  <si>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</si>
  <si>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</si>
  <si>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</si>
  <si>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</si>
  <si>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</si>
  <si>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</si>
  <si>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</si>
  <si>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</si>
  <si>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</si>
  <si>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</si>
  <si>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</si>
  <si>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</si>
  <si>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</si>
  <si>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</si>
  <si>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</si>
  <si>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</si>
  <si>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</si>
  <si>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</si>
  <si>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</si>
  <si>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</si>
  <si>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</si>
  <si>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</si>
  <si>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</si>
  <si>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</si>
  <si>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</si>
  <si>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</si>
  <si>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</si>
  <si>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</si>
  <si>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</si>
  <si>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</si>
  <si>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</si>
  <si>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</si>
  <si>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</si>
  <si>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</si>
  <si>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</si>
  <si>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</si>
  <si>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</si>
  <si>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</si>
  <si>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</si>
  <si>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</si>
  <si>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</si>
  <si>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</si>
  <si>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</si>
  <si>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</si>
  <si>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</si>
  <si>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</si>
  <si>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</si>
  <si>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</si>
  <si>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</si>
  <si>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</si>
  <si>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</si>
  <si>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</si>
  <si>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</si>
  <si>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</si>
  <si>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</si>
  <si>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</si>
  <si>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</si>
  <si>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</si>
  <si>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</si>
  <si>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</si>
  <si>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</si>
  <si>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</si>
  <si>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</si>
  <si>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</si>
  <si>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</si>
  <si>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</si>
  <si>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</si>
  <si>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</si>
  <si>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</si>
  <si>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</si>
  <si>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</si>
  <si>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</si>
  <si>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</si>
  <si>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</si>
  <si>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</si>
  <si>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</si>
  <si>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</si>
  <si>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</si>
  <si>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</si>
  <si>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</si>
  <si>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</si>
  <si>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</si>
  <si>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</si>
  <si>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</si>
  <si>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</si>
  <si>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</si>
  <si>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</si>
  <si>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</si>
  <si>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</si>
  <si>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</si>
  <si>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</si>
  <si>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</si>
  <si>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</si>
  <si>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</si>
  <si>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</si>
  <si>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</si>
  <si>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</si>
  <si>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</si>
  <si>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</si>
  <si>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</si>
  <si>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</si>
  <si>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</si>
  <si>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</si>
  <si>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</si>
  <si>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</si>
  <si>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</si>
  <si>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</si>
  <si>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</si>
  <si>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</si>
  <si>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</si>
  <si>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</si>
  <si>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</si>
  <si>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</si>
  <si>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</si>
  <si>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</si>
  <si>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</si>
  <si>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</si>
  <si>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</si>
  <si>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</si>
  <si>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</si>
  <si>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</si>
  <si>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</si>
  <si>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</si>
  <si>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</si>
  <si>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</si>
  <si>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</si>
  <si>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</si>
  <si>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</si>
  <si>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</si>
  <si>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</si>
  <si>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</si>
  <si>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</si>
  <si>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</si>
  <si>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</si>
  <si>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</si>
  <si>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</si>
  <si>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</si>
  <si>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</si>
  <si>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</si>
  <si>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</si>
  <si>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</si>
  <si>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</si>
  <si>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</si>
  <si>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</si>
  <si>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</si>
  <si>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</si>
  <si>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</si>
  <si>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</si>
  <si>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</si>
  <si>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</si>
  <si>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</si>
  <si>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</si>
  <si>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</si>
  <si>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</si>
  <si>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</si>
  <si>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</si>
  <si>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</si>
  <si>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</si>
  <si>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</si>
  <si>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</si>
  <si>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</si>
  <si>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</si>
  <si>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</si>
  <si>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</si>
  <si>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</si>
  <si>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</si>
  <si>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</si>
  <si>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</si>
  <si>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</si>
  <si>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</si>
  <si>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</si>
  <si>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</si>
  <si>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</si>
  <si>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</si>
  <si>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</si>
  <si>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</si>
  <si>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</si>
  <si>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</si>
  <si>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</si>
  <si>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</si>
  <si>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</si>
  <si>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</si>
  <si>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</si>
  <si>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</si>
  <si>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</si>
  <si>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</si>
  <si>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</si>
  <si>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</si>
  <si>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</si>
  <si>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</si>
  <si>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</si>
  <si>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</si>
  <si>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</si>
  <si>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</si>
  <si>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</si>
  <si>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</si>
  <si>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</si>
  <si>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</si>
  <si>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</si>
  <si>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</si>
  <si>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</si>
  <si>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</si>
  <si>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</si>
  <si>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</si>
  <si>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</si>
  <si>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</si>
  <si>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</si>
  <si>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</si>
  <si>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</si>
  <si>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</si>
  <si>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</si>
  <si>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</si>
  <si>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</si>
  <si>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</si>
  <si>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</si>
  <si>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</si>
  <si>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</si>
  <si>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</si>
  <si>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</si>
  <si>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</si>
  <si>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</si>
  <si>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</si>
  <si>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</si>
  <si>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</si>
  <si>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</si>
  <si>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</si>
  <si>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</si>
  <si>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</si>
  <si>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</si>
  <si>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</si>
  <si>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</si>
  <si>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</si>
  <si>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</si>
  <si>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</si>
  <si>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</si>
  <si>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</si>
  <si>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</si>
  <si>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</si>
  <si>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</si>
  <si>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</si>
  <si>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</si>
  <si>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</si>
  <si>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</si>
  <si>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</si>
  <si>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</si>
  <si>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</si>
  <si>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</si>
  <si>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</si>
  <si>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</si>
  <si>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</si>
  <si>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</si>
  <si>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</si>
  <si>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</si>
  <si>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</si>
  <si>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</si>
  <si>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</si>
  <si>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</si>
  <si>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</si>
  <si>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</si>
  <si>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</si>
  <si>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</si>
  <si>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</si>
  <si>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</si>
  <si>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</si>
  <si>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</si>
  <si>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</si>
  <si>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</si>
  <si>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</si>
  <si>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</si>
  <si>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</si>
  <si>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</si>
  <si>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</si>
  <si>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</si>
  <si>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</si>
  <si>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</si>
  <si>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</si>
  <si>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</si>
  <si>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</si>
  <si>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</si>
  <si>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</si>
  <si>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</si>
  <si>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</si>
  <si>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</si>
  <si>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</si>
  <si>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</si>
  <si>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</si>
  <si>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</si>
  <si>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</si>
  <si>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</si>
  <si>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</si>
  <si>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</si>
  <si>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</si>
  <si>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</si>
  <si>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</si>
  <si>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</si>
  <si>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</si>
  <si>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</si>
  <si>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</si>
  <si>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</si>
  <si>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</si>
  <si>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</si>
  <si>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</si>
  <si>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</si>
  <si>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</si>
  <si>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</si>
  <si>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</si>
  <si>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</si>
  <si>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</si>
  <si>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</si>
  <si>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</si>
  <si>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</si>
  <si>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</si>
  <si>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</si>
  <si>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</si>
  <si>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</si>
  <si>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</si>
  <si>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</si>
  <si>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</si>
  <si>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</si>
  <si>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</si>
  <si>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</si>
  <si>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</si>
  <si>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</si>
  <si>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</si>
  <si>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</si>
  <si>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</si>
  <si>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</si>
  <si>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</si>
  <si>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</si>
  <si>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</si>
  <si>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</si>
  <si>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</si>
  <si>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</si>
  <si>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</si>
  <si>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</si>
  <si>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</si>
  <si>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</si>
  <si>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</si>
  <si>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</si>
  <si>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</si>
  <si>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</si>
  <si>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</si>
  <si>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</si>
  <si>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</si>
  <si>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</si>
  <si>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</si>
  <si>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</si>
  <si>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</si>
  <si>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</si>
  <si>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</si>
  <si>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</si>
  <si>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</si>
  <si>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</si>
  <si>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</si>
  <si>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</si>
  <si>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</si>
  <si>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</si>
  <si>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</si>
  <si>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</si>
  <si>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</si>
  <si>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</si>
  <si>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</si>
  <si>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</si>
  <si>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</si>
  <si>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</si>
  <si>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</si>
  <si>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</si>
  <si>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</si>
  <si>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</si>
  <si>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</si>
  <si>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</si>
  <si>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</si>
  <si>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</si>
  <si>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</si>
  <si>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</si>
  <si>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</si>
  <si>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</si>
  <si>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</si>
  <si>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</si>
  <si>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</si>
  <si>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</si>
  <si>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</si>
  <si>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</si>
  <si>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</si>
  <si>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</si>
  <si>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</si>
  <si>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</si>
  <si>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</si>
  <si>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</si>
  <si>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</si>
  <si>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</si>
  <si>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</si>
  <si>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</si>
  <si>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</si>
  <si>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</si>
  <si>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</si>
  <si>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</si>
  <si>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</si>
  <si>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</si>
  <si>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</si>
  <si>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</si>
  <si>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</si>
  <si>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</si>
  <si>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</si>
  <si>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</si>
  <si>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</si>
  <si>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</si>
  <si>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</si>
  <si>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</si>
  <si>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</si>
  <si>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</si>
  <si>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</si>
  <si>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</si>
  <si>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</si>
  <si>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</si>
  <si>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</si>
  <si>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</si>
  <si>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</si>
  <si>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</si>
  <si>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</si>
  <si>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</si>
  <si>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</si>
  <si>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</si>
  <si>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</si>
  <si>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</si>
  <si>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</si>
  <si>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</si>
  <si>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</si>
  <si>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</si>
  <si>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</si>
  <si>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</si>
  <si>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</si>
  <si>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</si>
  <si>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</si>
  <si>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</si>
  <si>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</si>
  <si>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</si>
  <si>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</si>
  <si>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</si>
  <si>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</si>
  <si>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</si>
  <si>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</si>
  <si>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</si>
  <si>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</si>
  <si>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</si>
  <si>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</si>
  <si>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</si>
  <si>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</si>
  <si>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</si>
  <si>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</si>
  <si>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</si>
  <si>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</si>
  <si>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</si>
  <si>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</si>
  <si>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</si>
  <si>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</si>
  <si>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</si>
  <si>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</si>
  <si>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</si>
  <si>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</si>
  <si>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</si>
  <si>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</si>
  <si>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</si>
  <si>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</si>
  <si>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</si>
  <si>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</si>
  <si>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</si>
  <si>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</si>
  <si>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</si>
  <si>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</si>
  <si>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</si>
  <si>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</si>
  <si>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</si>
  <si>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</si>
  <si>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</si>
  <si>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</si>
  <si>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</si>
  <si>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</si>
  <si>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</si>
  <si>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</si>
  <si>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</si>
  <si>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</si>
  <si>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</si>
  <si>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</si>
  <si>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</si>
  <si>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</si>
  <si>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</si>
  <si>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</si>
  <si>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</si>
  <si>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</si>
  <si>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</si>
  <si>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</si>
  <si>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</si>
  <si>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</si>
  <si>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</si>
  <si>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</si>
  <si>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</si>
  <si>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</si>
  <si>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</si>
  <si>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</si>
  <si>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</si>
  <si>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</si>
  <si>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</si>
  <si>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</si>
  <si>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</si>
  <si>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</si>
  <si>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</si>
  <si>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</si>
  <si>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</si>
  <si>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</si>
  <si>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</si>
  <si>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</si>
  <si>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</si>
  <si>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</si>
  <si>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</si>
  <si>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</si>
  <si>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</si>
  <si>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</si>
  <si>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</si>
  <si>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</si>
  <si>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</si>
  <si>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</si>
  <si>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</si>
  <si>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</si>
  <si>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</si>
  <si>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</si>
  <si>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</si>
  <si>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</si>
  <si>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</si>
  <si>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</si>
  <si>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</si>
  <si>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</si>
  <si>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</si>
  <si>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</si>
  <si>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</si>
  <si>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</si>
  <si>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</si>
  <si>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</si>
  <si>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</si>
  <si>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</si>
  <si>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</si>
  <si>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</si>
  <si>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</si>
  <si>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</si>
  <si>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</si>
  <si>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</si>
  <si>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</si>
  <si>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</si>
  <si>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</si>
  <si>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</si>
  <si>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</si>
  <si>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</si>
  <si>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</si>
  <si>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</si>
  <si>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</si>
  <si>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</si>
  <si>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</si>
  <si>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</si>
  <si>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</si>
  <si>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</si>
  <si>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</si>
  <si>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</si>
  <si>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</si>
  <si>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</si>
  <si>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</si>
  <si>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</si>
  <si>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</si>
  <si>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</si>
  <si>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</si>
  <si>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</si>
  <si>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</si>
  <si>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</si>
  <si>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</si>
  <si>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</si>
  <si>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</si>
  <si>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</si>
  <si>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</si>
  <si>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</si>
  <si>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</si>
  <si>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</si>
  <si>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</si>
  <si>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</si>
  <si>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</si>
  <si>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</si>
  <si>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</si>
  <si>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</si>
  <si>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</si>
  <si>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</si>
  <si>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</si>
  <si>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</si>
  <si>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</si>
  <si>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</si>
  <si>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</si>
  <si>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</si>
  <si>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</si>
  <si>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</si>
  <si>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</si>
  <si>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</si>
  <si>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</si>
  <si>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</si>
  <si>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</si>
  <si>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</si>
  <si>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</si>
  <si>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</si>
  <si>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</si>
  <si>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</si>
  <si>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</si>
  <si>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</si>
  <si>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</si>
  <si>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</si>
  <si>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</si>
  <si>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</si>
  <si>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</si>
  <si>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</si>
  <si>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</si>
  <si>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</si>
  <si>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</si>
  <si>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</si>
  <si>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</si>
  <si>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</si>
  <si>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</si>
  <si>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</si>
  <si>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</si>
  <si>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</si>
  <si>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</si>
  <si>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</si>
  <si>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</si>
  <si>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</si>
  <si>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</si>
  <si>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</si>
  <si>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</si>
  <si>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</si>
  <si>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</si>
  <si>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</si>
  <si>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</si>
  <si>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</si>
  <si>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</si>
  <si>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</si>
  <si>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</si>
  <si>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</si>
  <si>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</si>
  <si>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</si>
  <si>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</si>
  <si>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</si>
  <si>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</si>
  <si>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</si>
  <si>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</si>
  <si>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</si>
  <si>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</si>
  <si>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</si>
  <si>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</si>
  <si>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</si>
  <si>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</si>
  <si>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</si>
  <si>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</si>
  <si>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</si>
  <si>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</si>
  <si>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</si>
  <si>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</si>
  <si>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</si>
  <si>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</si>
  <si>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</si>
  <si>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</si>
  <si>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</si>
  <si>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</si>
  <si>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</si>
  <si>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</si>
  <si>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</si>
  <si>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</si>
  <si>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</si>
  <si>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</si>
  <si>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</si>
  <si>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</si>
  <si>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</si>
  <si>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</si>
  <si>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</si>
  <si>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</si>
  <si>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</si>
  <si>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</si>
  <si>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</si>
  <si>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</si>
  <si>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</si>
  <si>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</si>
  <si>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</si>
  <si>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</si>
  <si>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</si>
  <si>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</si>
  <si>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</si>
  <si>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</si>
  <si>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</si>
  <si>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</si>
  <si>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</si>
  <si>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</si>
  <si>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</si>
  <si>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</si>
  <si>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</si>
  <si>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</si>
  <si>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</si>
  <si>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</si>
  <si>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</si>
  <si>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</si>
  <si>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</si>
  <si>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</si>
  <si>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</si>
  <si>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</si>
  <si>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</si>
  <si>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</si>
  <si>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</si>
  <si>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</si>
  <si>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</si>
  <si>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</si>
  <si>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</si>
  <si>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</si>
  <si>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</si>
  <si>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</si>
  <si>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</si>
  <si>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</si>
  <si>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</si>
  <si>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</si>
  <si>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</si>
  <si>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</si>
  <si>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</si>
  <si>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</si>
  <si>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</si>
  <si>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</si>
  <si>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</si>
  <si>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</si>
  <si>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</si>
  <si>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</si>
  <si>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</si>
  <si>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</si>
  <si>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</si>
  <si>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</si>
  <si>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</si>
  <si>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</si>
  <si>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</si>
  <si>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</si>
  <si>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</si>
  <si>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</si>
  <si>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</si>
  <si>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</si>
  <si>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</si>
  <si>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</si>
  <si>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</si>
  <si>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</si>
  <si>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</si>
  <si>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</si>
  <si>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</si>
  <si>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</si>
  <si>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</si>
  <si>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</si>
  <si>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</si>
  <si>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</si>
  <si>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</si>
  <si>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</si>
  <si>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</si>
  <si>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</si>
  <si>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</si>
  <si>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</si>
  <si>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</si>
  <si>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</si>
  <si>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</si>
  <si>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</si>
  <si>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</si>
  <si>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</si>
  <si>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</si>
  <si>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</si>
  <si>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</si>
  <si>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</si>
  <si>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</si>
  <si>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</si>
  <si>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</si>
  <si>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</si>
  <si>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</si>
  <si>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</si>
  <si>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</si>
  <si>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</si>
  <si>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</si>
  <si>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</si>
  <si>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</si>
  <si>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</si>
  <si>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</si>
  <si>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</si>
  <si>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</si>
  <si>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</si>
  <si>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</si>
  <si>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</si>
  <si>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</si>
  <si>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</si>
  <si>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</si>
  <si>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</si>
  <si>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</si>
  <si>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</si>
  <si>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</si>
  <si>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</si>
  <si>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</si>
  <si>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</si>
  <si>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</si>
  <si>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</si>
  <si>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</si>
  <si>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</si>
  <si>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</si>
  <si>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</si>
  <si>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</si>
  <si>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</si>
  <si>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</si>
  <si>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</si>
  <si>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</si>
  <si>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</si>
  <si>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</si>
  <si>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</si>
  <si>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</si>
  <si>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</si>
  <si>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</si>
  <si>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</si>
  <si>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</si>
  <si>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</si>
  <si>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</si>
  <si>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</si>
  <si>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</si>
  <si>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</si>
  <si>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</si>
  <si>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</si>
  <si>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</si>
  <si>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</si>
  <si>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</si>
  <si>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</si>
  <si>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</si>
  <si>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</si>
  <si>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</si>
  <si>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</si>
  <si>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</si>
  <si>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</si>
  <si>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</si>
  <si>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</si>
  <si>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</si>
  <si>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</si>
  <si>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</si>
  <si>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</si>
  <si>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</si>
  <si>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</si>
  <si>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</si>
  <si>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</si>
  <si>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</si>
  <si>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</si>
  <si>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</si>
  <si>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</si>
  <si>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</si>
  <si>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</si>
  <si>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</si>
  <si>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</si>
  <si>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</si>
  <si>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</si>
  <si>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</si>
  <si>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</si>
  <si>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</si>
  <si>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</si>
  <si>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</si>
  <si>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</si>
  <si>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</si>
  <si>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</si>
  <si>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</si>
  <si>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</si>
  <si>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</si>
  <si>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</si>
  <si>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</si>
  <si>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</si>
  <si>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</si>
  <si>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</si>
  <si>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</si>
  <si>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</si>
  <si>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</si>
  <si>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</si>
  <si>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</si>
  <si>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</si>
  <si>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</si>
  <si>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</si>
  <si>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</si>
  <si>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</si>
  <si>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</si>
  <si>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</si>
  <si>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</si>
  <si>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</si>
  <si>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</si>
  <si>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</si>
  <si>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</si>
  <si>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</si>
  <si>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</si>
  <si>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</si>
  <si>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</si>
  <si>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</si>
  <si>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</si>
  <si>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</si>
  <si>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</si>
  <si>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</si>
  <si>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</si>
  <si>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</si>
  <si>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</si>
  <si>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</si>
  <si>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</si>
  <si>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</si>
  <si>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</si>
  <si>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</si>
  <si>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</si>
  <si>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</si>
  <si>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</si>
  <si>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</si>
  <si>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</si>
  <si>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</si>
  <si>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</si>
  <si>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</si>
  <si>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</si>
  <si>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</si>
  <si>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</si>
  <si>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</si>
  <si>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</si>
  <si>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</si>
  <si>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</si>
  <si>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</si>
  <si>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</si>
  <si>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</si>
  <si>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</si>
  <si>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</si>
  <si>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</si>
  <si>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</si>
  <si>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</si>
  <si>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</si>
  <si>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</si>
  <si>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</si>
  <si>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</si>
  <si>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</si>
  <si>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</si>
  <si>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</si>
  <si>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</si>
  <si>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</si>
  <si>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</si>
  <si>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</si>
  <si>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</si>
  <si>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</si>
  <si>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</si>
  <si>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</si>
  <si>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</si>
  <si>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</si>
  <si>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</si>
  <si>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</si>
  <si>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</si>
  <si>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</si>
  <si>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</si>
  <si>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</si>
  <si>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</si>
  <si>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</si>
  <si>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</si>
  <si>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</si>
  <si>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</si>
  <si>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</si>
  <si>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</si>
  <si>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</si>
  <si>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</si>
  <si>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</si>
  <si>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</si>
  <si>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</si>
  <si>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</si>
  <si>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</si>
  <si>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</si>
  <si>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</si>
  <si>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</si>
  <si>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</si>
  <si>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</si>
  <si>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</si>
  <si>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</si>
  <si>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</si>
  <si>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</si>
  <si>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</si>
  <si>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</si>
  <si>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</si>
  <si>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</si>
  <si>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</si>
  <si>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</si>
  <si>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</si>
  <si>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</si>
  <si>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</si>
  <si>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</si>
  <si>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</si>
  <si>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</si>
  <si>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</si>
  <si>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</si>
  <si>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</si>
  <si>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</si>
  <si>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</si>
  <si>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</si>
  <si>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</si>
  <si>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</si>
  <si>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</si>
  <si>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</si>
  <si>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</si>
  <si>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</si>
  <si>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</si>
  <si>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</si>
  <si>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</si>
  <si>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</si>
  <si>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</si>
  <si>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</si>
  <si>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</si>
  <si>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</si>
  <si>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</si>
  <si>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</si>
  <si>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</si>
  <si>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</si>
  <si>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</si>
  <si>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</si>
  <si>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</si>
  <si>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</si>
  <si>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</si>
  <si>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</si>
  <si>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</si>
  <si>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</si>
  <si>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</si>
  <si>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</si>
  <si>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</si>
  <si>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</si>
  <si>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</si>
  <si>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</si>
  <si>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</si>
  <si>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</si>
  <si>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</si>
  <si>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</si>
  <si>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</si>
  <si>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</si>
  <si>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</si>
  <si>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</si>
  <si>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</si>
  <si>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</si>
  <si>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</si>
  <si>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</si>
  <si>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</si>
  <si>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</si>
  <si>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</si>
  <si>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</si>
  <si>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</si>
  <si>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</si>
  <si>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</si>
  <si>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</si>
  <si>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</si>
  <si>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</si>
  <si>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</si>
  <si>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</si>
  <si>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</si>
  <si>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</si>
  <si>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</si>
  <si>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</si>
  <si>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</si>
  <si>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</si>
  <si>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</si>
  <si>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</si>
  <si>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</si>
  <si>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</si>
  <si>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</si>
  <si>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</si>
  <si>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</si>
  <si>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</si>
  <si>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</si>
  <si>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</si>
  <si>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</si>
  <si>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</si>
  <si>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</si>
  <si>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</si>
  <si>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</si>
  <si>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</si>
  <si>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</si>
  <si>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</si>
  <si>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</si>
  <si>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</si>
  <si>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</si>
  <si>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</si>
  <si>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</si>
  <si>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</si>
  <si>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</si>
  <si>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</si>
  <si>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</si>
  <si>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</si>
  <si>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</si>
  <si>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</si>
  <si>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</si>
  <si>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</si>
  <si>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</si>
  <si>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</si>
  <si>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</si>
  <si>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</si>
  <si>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</si>
  <si>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</si>
  <si>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</si>
  <si>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</si>
  <si>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</si>
  <si>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</si>
  <si>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</si>
  <si>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</si>
  <si>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</si>
  <si>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</si>
  <si>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</si>
  <si>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</si>
  <si>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</si>
  <si>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</si>
  <si>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</si>
  <si>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</si>
  <si>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</si>
  <si>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</si>
  <si>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</si>
  <si>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</si>
  <si>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</si>
  <si>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</si>
  <si>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</si>
  <si>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</si>
  <si>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</si>
  <si>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</si>
  <si>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</si>
  <si>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</si>
  <si>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</si>
  <si>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</si>
  <si>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</si>
  <si>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</si>
  <si>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</si>
  <si>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</si>
  <si>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</si>
  <si>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</si>
  <si>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</si>
  <si>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</si>
  <si>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</si>
  <si>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</si>
  <si>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</si>
  <si>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</si>
  <si>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</si>
  <si>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</si>
  <si>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</si>
  <si>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</si>
  <si>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</si>
  <si>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</si>
  <si>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</si>
  <si>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</si>
  <si>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</si>
  <si>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</si>
  <si>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</si>
  <si>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</si>
  <si>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</si>
  <si>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</si>
  <si>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</si>
  <si>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</si>
  <si>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</si>
  <si>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</si>
  <si>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</si>
  <si>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</si>
  <si>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</si>
  <si>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</si>
  <si>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</si>
  <si>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</si>
  <si>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</si>
  <si>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</si>
  <si>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</si>
  <si>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</si>
  <si>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</si>
  <si>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</si>
  <si>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</si>
  <si>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</si>
  <si>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</si>
  <si>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</si>
  <si>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</si>
  <si>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</si>
  <si>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</si>
  <si>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</si>
  <si>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</si>
  <si>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</si>
  <si>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</si>
  <si>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</si>
  <si>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</si>
  <si>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</si>
  <si>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</si>
  <si>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</si>
  <si>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</si>
  <si>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</si>
  <si>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</si>
  <si>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</si>
  <si>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</si>
  <si>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</si>
  <si>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</si>
  <si>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</si>
  <si>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</si>
  <si>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</si>
  <si>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</si>
  <si>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</si>
  <si>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</si>
  <si>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</si>
  <si>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</si>
  <si>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</si>
  <si>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</si>
  <si>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</si>
  <si>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</si>
  <si>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</si>
  <si>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</si>
  <si>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</si>
  <si>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</si>
  <si>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</si>
  <si>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</si>
  <si>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</si>
  <si>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</si>
  <si>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</si>
  <si>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</si>
  <si>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</si>
  <si>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</si>
  <si>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</si>
  <si>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</si>
  <si>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</si>
  <si>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</si>
  <si>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</si>
  <si>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</si>
  <si>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</si>
  <si>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</si>
  <si>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</si>
  <si>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</si>
  <si>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</si>
  <si>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</si>
  <si>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</si>
  <si>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</si>
  <si>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</si>
  <si>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</si>
  <si>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</si>
  <si>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</si>
  <si>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</si>
  <si>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</si>
  <si>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</si>
  <si>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</si>
  <si>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</si>
  <si>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</si>
  <si>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</si>
  <si>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</si>
  <si>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</si>
  <si>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</si>
  <si>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</si>
  <si>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</si>
  <si>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</si>
  <si>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</si>
  <si>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</si>
  <si>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</si>
  <si>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</si>
  <si>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</si>
  <si>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</si>
  <si>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</si>
  <si>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</si>
  <si>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</si>
  <si>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</si>
  <si>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</si>
  <si>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</si>
  <si>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</si>
  <si>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</si>
  <si>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</si>
  <si>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</si>
  <si>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</si>
  <si>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</si>
  <si>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</si>
  <si>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</si>
  <si>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</si>
  <si>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</si>
  <si>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</si>
  <si>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</si>
  <si>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</si>
  <si>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</si>
  <si>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</si>
  <si>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</si>
  <si>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</si>
  <si>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</si>
  <si>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</si>
  <si>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</si>
  <si>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</si>
  <si>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</si>
  <si>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</si>
  <si>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</si>
  <si>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</si>
  <si>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</si>
  <si>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</si>
  <si>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</si>
  <si>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</si>
  <si>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</si>
  <si>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</si>
  <si>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</si>
  <si>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</si>
  <si>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</si>
  <si>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</si>
  <si>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</si>
  <si>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</si>
  <si>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</si>
  <si>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</si>
  <si>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</si>
  <si>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</si>
  <si>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</si>
  <si>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</si>
  <si>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</si>
  <si>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</si>
  <si>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</si>
  <si>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</si>
  <si>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</si>
  <si>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</si>
  <si>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</si>
  <si>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</si>
  <si>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</si>
  <si>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</si>
  <si>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</si>
  <si>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</si>
  <si>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</si>
  <si>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</si>
  <si>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</si>
  <si>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</si>
  <si>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</si>
  <si>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</si>
  <si>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</si>
  <si>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</si>
  <si>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</si>
  <si>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</si>
  <si>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</si>
  <si>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</si>
  <si>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</si>
  <si>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</si>
  <si>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</si>
  <si>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</si>
  <si>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</si>
  <si>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</si>
  <si>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</si>
  <si>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</si>
  <si>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</si>
  <si>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</si>
  <si>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</si>
  <si>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</si>
  <si>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</si>
  <si>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</si>
  <si>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</si>
  <si>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</si>
  <si>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</si>
  <si>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</si>
  <si>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</si>
  <si>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</si>
  <si>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</si>
  <si>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</si>
  <si>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</si>
  <si>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</si>
  <si>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</si>
  <si>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</si>
  <si>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</si>
  <si>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</si>
  <si>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</si>
  <si>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</si>
  <si>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</si>
  <si>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</si>
  <si>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</si>
  <si>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</si>
  <si>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</si>
  <si>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</si>
  <si>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</si>
  <si>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</si>
  <si>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</si>
  <si>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</si>
  <si>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</si>
  <si>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</si>
  <si>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</si>
  <si>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</si>
  <si>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</si>
  <si>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</si>
  <si>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</si>
  <si>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</si>
  <si>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</si>
  <si>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</si>
  <si>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</si>
  <si>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</si>
  <si>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</si>
  <si>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</si>
  <si>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</si>
  <si>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</si>
  <si>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</si>
  <si>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</si>
  <si>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</si>
  <si>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</si>
  <si>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</si>
  <si>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</si>
  <si>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</si>
  <si>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</si>
  <si>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</si>
  <si>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</si>
  <si>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</si>
  <si>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</si>
  <si>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</si>
  <si>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</si>
  <si>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</si>
  <si>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</si>
  <si>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</si>
  <si>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</si>
  <si>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</si>
  <si>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</si>
  <si>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</si>
  <si>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</si>
  <si>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</si>
  <si>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</si>
  <si>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</si>
  <si>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</si>
  <si>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</si>
  <si>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</si>
  <si>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</si>
  <si>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</si>
  <si>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</si>
  <si>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</si>
  <si>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</si>
  <si>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</si>
  <si>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</si>
  <si>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</si>
  <si>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</si>
  <si>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</si>
  <si>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</si>
  <si>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</si>
  <si>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</si>
  <si>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</si>
  <si>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</si>
  <si>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</si>
  <si>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</si>
  <si>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</si>
  <si>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</si>
  <si>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</si>
  <si>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</si>
  <si>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</si>
  <si>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</si>
  <si>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</si>
  <si>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</si>
  <si>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</si>
  <si>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</si>
  <si>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</si>
  <si>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</si>
  <si>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</si>
  <si>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</si>
  <si>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</si>
  <si>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</si>
  <si>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</si>
  <si>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</si>
  <si>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</si>
  <si>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</si>
  <si>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</si>
  <si>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</si>
  <si>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</si>
  <si>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</si>
  <si>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</si>
  <si>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</si>
  <si>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</si>
  <si>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</si>
  <si>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</si>
  <si>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</si>
  <si>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</si>
  <si>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</si>
  <si>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</si>
  <si>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</si>
  <si>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</si>
  <si>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</si>
  <si>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</si>
  <si>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</si>
  <si>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</si>
  <si>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</si>
  <si>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</si>
  <si>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</si>
  <si>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</si>
  <si>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</si>
  <si>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</si>
  <si>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</si>
  <si>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</si>
  <si>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</si>
  <si>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</si>
  <si>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</si>
  <si>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</si>
  <si>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</si>
  <si>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</si>
  <si>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</si>
  <si>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</si>
  <si>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</si>
  <si>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</si>
  <si>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</si>
  <si>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</si>
  <si>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</si>
  <si>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</si>
  <si>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</si>
  <si>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</si>
  <si>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</si>
  <si>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</si>
  <si>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</si>
  <si>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</si>
  <si>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</si>
  <si>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</si>
  <si>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</si>
  <si>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</si>
  <si>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</si>
  <si>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</si>
  <si>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</si>
  <si>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</si>
  <si>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</si>
  <si>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</si>
  <si>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</si>
  <si>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</si>
  <si>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</si>
  <si>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</si>
  <si>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</si>
  <si>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</si>
  <si>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</si>
  <si>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</si>
  <si>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</si>
  <si>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</si>
  <si>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</si>
  <si>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</si>
  <si>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</si>
  <si>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</si>
  <si>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</si>
  <si>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</si>
  <si>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</si>
  <si>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</si>
  <si>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</si>
  <si>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</si>
  <si>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</si>
  <si>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</si>
  <si>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</si>
  <si>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</si>
  <si>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</si>
  <si>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</si>
  <si>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</si>
  <si>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</si>
  <si>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</si>
  <si>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</si>
  <si>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</si>
  <si>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</si>
  <si>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</si>
  <si>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</si>
  <si>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</si>
  <si>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</si>
  <si>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</si>
  <si>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</si>
  <si>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</si>
  <si>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</si>
  <si>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</si>
  <si>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</si>
  <si>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</si>
  <si>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</si>
  <si>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</si>
  <si>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</si>
  <si>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</si>
  <si>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</si>
  <si>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</si>
  <si>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</si>
  <si>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</si>
  <si>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</si>
  <si>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</si>
  <si>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</si>
  <si>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</si>
  <si>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</si>
  <si>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</si>
  <si>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</si>
  <si>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</si>
  <si>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</si>
  <si>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</si>
  <si>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</si>
  <si>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</si>
  <si>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</si>
  <si>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</si>
  <si>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</si>
  <si>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</si>
  <si>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</si>
  <si>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</si>
  <si>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</si>
  <si>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</si>
  <si>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</si>
  <si>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</si>
  <si>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</si>
  <si>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</si>
  <si>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</si>
  <si>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</si>
  <si>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</si>
  <si>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</si>
  <si>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</si>
  <si>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</si>
  <si>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</si>
  <si>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</si>
  <si>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</si>
  <si>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</si>
  <si>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</si>
  <si>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</si>
  <si>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</si>
  <si>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</si>
  <si>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</si>
  <si>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</si>
  <si>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</si>
  <si>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</si>
  <si>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</si>
  <si>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</si>
  <si>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</si>
  <si>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</si>
  <si>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</si>
  <si>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</si>
  <si>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</si>
  <si>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</si>
  <si>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</si>
  <si>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</si>
  <si>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</si>
  <si>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</si>
  <si>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</si>
  <si>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</si>
  <si>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</si>
  <si>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</si>
  <si>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</si>
  <si>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</si>
  <si>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</si>
  <si>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</si>
  <si>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</si>
  <si>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</si>
  <si>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</si>
  <si>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</si>
  <si>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</si>
  <si>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</si>
  <si>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</si>
  <si>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</si>
  <si>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</si>
  <si>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</si>
  <si>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</si>
  <si>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</si>
  <si>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</si>
  <si>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</si>
  <si>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</si>
  <si>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</si>
  <si>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</si>
  <si>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</si>
  <si>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</si>
  <si>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</si>
  <si>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</si>
  <si>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</si>
  <si>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</si>
  <si>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</si>
  <si>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</si>
  <si>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</si>
  <si>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</si>
  <si>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</si>
  <si>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</si>
  <si>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</si>
  <si>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</si>
  <si>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</si>
  <si>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</si>
  <si>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</si>
  <si>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</si>
  <si>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</si>
  <si>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</si>
  <si>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</si>
  <si>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</si>
  <si>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</si>
  <si>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</si>
  <si>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</si>
  <si>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</si>
  <si>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</si>
  <si>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</si>
  <si>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</si>
  <si>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</si>
  <si>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</si>
  <si>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</si>
  <si>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</si>
  <si>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</si>
  <si>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</si>
  <si>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</si>
  <si>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</si>
  <si>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</si>
  <si>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</si>
  <si>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</si>
  <si>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</si>
  <si>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</si>
  <si>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</si>
  <si>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</si>
  <si>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</si>
  <si>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</si>
  <si>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</si>
  <si>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</si>
  <si>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</si>
  <si>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</si>
  <si>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</si>
  <si>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</si>
  <si>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</si>
  <si>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</si>
  <si>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</si>
  <si>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</si>
  <si>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</si>
  <si>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</si>
  <si>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</si>
  <si>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</si>
  <si>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</si>
  <si>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</si>
  <si>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</si>
  <si>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</si>
  <si>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</si>
  <si>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</si>
  <si>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</si>
  <si>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</si>
  <si>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</si>
  <si>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</si>
  <si>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</si>
  <si>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</si>
  <si>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</si>
  <si>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</si>
  <si>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</si>
  <si>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</si>
  <si>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</si>
  <si>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</si>
  <si>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</si>
  <si>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</si>
  <si>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</si>
  <si>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</si>
  <si>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</si>
  <si>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</si>
  <si>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</si>
  <si>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</si>
  <si>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</si>
  <si>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</si>
  <si>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</si>
  <si>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</si>
  <si>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</si>
  <si>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</si>
  <si>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</si>
  <si>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</si>
  <si>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</si>
  <si>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</si>
  <si>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</si>
  <si>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</si>
  <si>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</si>
  <si>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</si>
  <si>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</si>
  <si>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</si>
  <si>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</si>
  <si>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</si>
  <si>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</si>
  <si>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</si>
  <si>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</si>
  <si>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</si>
  <si>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</si>
  <si>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</si>
  <si>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</si>
  <si>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</si>
  <si>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</si>
  <si>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</si>
  <si>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</si>
  <si>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</si>
  <si>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</si>
  <si>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</si>
  <si>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</si>
  <si>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</si>
  <si>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</si>
  <si>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</si>
  <si>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</si>
  <si>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</si>
  <si>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</si>
  <si>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</si>
  <si>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</si>
  <si>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</si>
  <si>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</si>
  <si>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</si>
  <si>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</si>
  <si>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</si>
  <si>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</si>
  <si>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</si>
  <si>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</si>
  <si>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</si>
  <si>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</si>
  <si>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</si>
  <si>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</si>
  <si>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</si>
  <si>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</si>
  <si>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</si>
  <si>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</si>
  <si>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</si>
  <si>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</si>
  <si>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</si>
  <si>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</si>
  <si>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</si>
  <si>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</si>
  <si>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</si>
  <si>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</si>
  <si>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</si>
  <si>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</si>
  <si>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</si>
  <si>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</si>
  <si>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</si>
  <si>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</si>
  <si>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</si>
  <si>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</si>
  <si>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</si>
  <si>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</si>
  <si>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</si>
  <si>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</si>
  <si>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</si>
  <si>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</si>
  <si>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</si>
  <si>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</si>
  <si>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</si>
  <si>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</si>
  <si>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</si>
  <si>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</si>
  <si>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</si>
  <si>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</si>
  <si>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</si>
  <si>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</si>
  <si>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</si>
  <si>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</si>
  <si>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</si>
  <si>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</si>
  <si>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</si>
  <si>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</si>
  <si>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</si>
  <si>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</si>
  <si>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</si>
  <si>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</si>
  <si>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</si>
  <si>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</si>
  <si>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</si>
  <si>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</si>
  <si>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</si>
  <si>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</si>
  <si>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</si>
  <si>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</si>
  <si>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</si>
  <si>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</si>
  <si>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</si>
  <si>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</si>
  <si>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</si>
  <si>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</si>
  <si>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</si>
  <si>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</si>
  <si>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</si>
  <si>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</si>
  <si>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</si>
  <si>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</si>
  <si>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</si>
  <si>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</si>
  <si>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</si>
  <si>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</si>
  <si>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</si>
  <si>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</si>
  <si>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</si>
  <si>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</si>
  <si>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</si>
  <si>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</si>
  <si>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</si>
  <si>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</si>
  <si>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</si>
  <si>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</si>
  <si>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</si>
  <si>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</si>
  <si>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</si>
  <si>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</si>
  <si>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</si>
  <si>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</si>
  <si>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</si>
  <si>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</si>
  <si>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</si>
  <si>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</si>
  <si>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</si>
  <si>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</si>
  <si>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</si>
  <si>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</si>
  <si>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</si>
  <si>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</si>
  <si>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</si>
  <si>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</si>
  <si>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</si>
  <si>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</si>
  <si>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</si>
  <si>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</si>
  <si>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</si>
  <si>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</si>
  <si>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</si>
  <si>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</si>
  <si>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</si>
  <si>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</si>
  <si>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</si>
  <si>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</si>
  <si>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</si>
  <si>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</si>
  <si>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</si>
  <si>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</si>
  <si>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</si>
  <si>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</si>
  <si>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</si>
  <si>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</si>
  <si>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</si>
  <si>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</si>
  <si>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</si>
  <si>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</si>
  <si>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</si>
  <si>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</si>
  <si>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</si>
  <si>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</si>
  <si>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</si>
  <si>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</si>
  <si>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</si>
  <si>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</si>
  <si>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</si>
  <si>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</si>
  <si>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</si>
  <si>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</si>
  <si>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</si>
  <si>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</si>
  <si>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</si>
  <si>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</si>
  <si>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</si>
  <si>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</si>
  <si>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</si>
  <si>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</si>
  <si>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</si>
  <si>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</si>
  <si>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</si>
  <si>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</si>
  <si>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</si>
  <si>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</si>
  <si>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</si>
  <si>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</si>
  <si>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</si>
  <si>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</si>
  <si>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</si>
  <si>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</si>
  <si>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</si>
  <si>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</si>
  <si>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</si>
  <si>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</si>
  <si>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</si>
  <si>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</si>
  <si>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</si>
  <si>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</si>
  <si>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</si>
  <si>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</si>
  <si>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</si>
  <si>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</si>
  <si>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</si>
  <si>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</si>
  <si>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</si>
  <si>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</si>
  <si>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</si>
  <si>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</si>
  <si>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</si>
  <si>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</si>
  <si>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</si>
  <si>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</si>
  <si>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</si>
  <si>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</si>
  <si>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</si>
  <si>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</si>
  <si>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</si>
  <si>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</si>
  <si>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</si>
  <si>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</si>
  <si>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</si>
  <si>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</si>
  <si>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</si>
  <si>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</si>
  <si>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</si>
  <si>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</si>
  <si>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</si>
  <si>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</si>
  <si>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</si>
  <si>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</si>
  <si>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</si>
  <si>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</si>
  <si>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</si>
  <si>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</si>
  <si>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</si>
  <si>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</si>
  <si>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</si>
  <si>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</si>
  <si>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</si>
  <si>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</si>
  <si>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</si>
  <si>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</si>
  <si>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</si>
  <si>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</si>
  <si>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</si>
  <si>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</si>
  <si>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</si>
  <si>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</si>
  <si>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</si>
  <si>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</si>
  <si>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</si>
  <si>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</si>
  <si>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</si>
  <si>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</si>
  <si>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</si>
  <si>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</si>
  <si>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</si>
  <si>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</si>
  <si>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</si>
  <si>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</si>
  <si>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</si>
  <si>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</si>
  <si>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</si>
  <si>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</si>
  <si>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</si>
  <si>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</si>
  <si>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</si>
  <si>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</si>
  <si>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</si>
  <si>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</si>
  <si>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</si>
  <si>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</si>
  <si>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</si>
  <si>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</si>
  <si>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</si>
  <si>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</si>
  <si>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</si>
  <si>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</si>
  <si>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</si>
  <si>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</si>
  <si>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</si>
  <si>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</si>
  <si>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</si>
  <si>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</si>
  <si>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</si>
  <si>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</si>
  <si>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</si>
  <si>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</si>
  <si>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</si>
  <si>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</si>
  <si>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</si>
  <si>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</si>
  <si>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</si>
  <si>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</si>
  <si>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</si>
  <si>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</si>
  <si>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</si>
  <si>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</si>
  <si>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</si>
  <si>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</si>
  <si>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</si>
  <si>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</si>
  <si>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</si>
  <si>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</si>
  <si>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</si>
  <si>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</si>
  <si>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</si>
  <si>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</si>
  <si>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</si>
  <si>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</si>
  <si>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</si>
  <si>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</si>
  <si>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</si>
  <si>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</si>
  <si>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</si>
  <si>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</si>
  <si>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</si>
  <si>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</si>
  <si>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</si>
  <si>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</si>
  <si>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</si>
  <si>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</si>
  <si>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</si>
  <si>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</si>
  <si>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</si>
  <si>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</si>
  <si>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</si>
  <si>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</si>
  <si>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</si>
  <si>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</si>
  <si>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</si>
  <si>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</si>
  <si>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</si>
  <si>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</si>
  <si>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</si>
  <si>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</si>
  <si>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</si>
  <si>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</si>
  <si>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</si>
  <si>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</si>
  <si>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</si>
  <si>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</si>
  <si>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</si>
  <si>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</si>
  <si>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</si>
  <si>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</si>
  <si>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</si>
  <si>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</si>
  <si>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</si>
  <si>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</si>
  <si>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</si>
  <si>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</si>
  <si>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</si>
  <si>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</si>
  <si>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</si>
  <si>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</si>
  <si>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</si>
  <si>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</si>
  <si>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</si>
  <si>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</si>
  <si>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</si>
  <si>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</si>
  <si>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</si>
  <si>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</si>
  <si>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</si>
  <si>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</si>
  <si>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</si>
  <si>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</si>
  <si>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</si>
  <si>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</si>
  <si>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</si>
  <si>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</si>
  <si>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</si>
  <si>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</si>
  <si>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</si>
  <si>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</si>
  <si>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</si>
  <si>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</si>
  <si>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</si>
  <si>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</si>
  <si>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</si>
  <si>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</si>
  <si>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</si>
  <si>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</si>
  <si>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</si>
  <si>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</si>
  <si>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</si>
  <si>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</si>
  <si>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</si>
  <si>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</si>
  <si>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</si>
  <si>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</si>
  <si>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</si>
  <si>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</si>
  <si>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</si>
  <si>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</si>
  <si>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</si>
  <si>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</si>
  <si>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</si>
  <si>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</si>
  <si>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</si>
  <si>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</si>
  <si>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</si>
  <si>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</si>
  <si>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</si>
  <si>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</si>
  <si>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</si>
  <si>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</si>
  <si>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</si>
  <si>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</si>
  <si>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</si>
  <si>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</si>
  <si>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</si>
  <si>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</si>
  <si>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</si>
  <si>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</si>
  <si>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</si>
  <si>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</si>
  <si>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</si>
  <si>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</si>
  <si>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</si>
  <si>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</si>
  <si>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</si>
  <si>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</si>
  <si>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</si>
  <si>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</si>
  <si>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</si>
  <si>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</si>
  <si>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</si>
  <si>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</si>
  <si>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</si>
  <si>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</si>
  <si>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</si>
  <si>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</si>
  <si>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</si>
  <si>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</si>
  <si>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</si>
  <si>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</si>
  <si>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</si>
  <si>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</si>
  <si>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</si>
  <si>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</si>
  <si>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</si>
  <si>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</si>
  <si>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</si>
  <si>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</si>
  <si>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</si>
  <si>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</si>
  <si>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</si>
  <si>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</si>
  <si>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</si>
  <si>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</si>
  <si>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</si>
  <si>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</si>
  <si>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</si>
  <si>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</si>
  <si>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</si>
  <si>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</si>
  <si>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</si>
  <si>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</si>
  <si>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</si>
  <si>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</si>
  <si>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</si>
  <si>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</si>
  <si>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</si>
  <si>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</si>
  <si>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</si>
  <si>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</si>
  <si>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</si>
  <si>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</si>
  <si>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</si>
  <si>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</si>
  <si>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</si>
  <si>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</si>
  <si>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</si>
  <si>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</si>
  <si>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</si>
  <si>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</si>
  <si>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</si>
  <si>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</si>
  <si>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</si>
  <si>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</si>
  <si>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</si>
  <si>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</si>
  <si>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</si>
  <si>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</si>
  <si>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</si>
  <si>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</si>
  <si>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</si>
  <si>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</si>
  <si>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</si>
  <si>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</si>
  <si>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</si>
  <si>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</si>
  <si>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</si>
  <si>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</si>
  <si>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</si>
  <si>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</si>
  <si>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</si>
  <si>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</si>
  <si>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</si>
  <si>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</si>
  <si>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</si>
  <si>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</si>
  <si>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</si>
  <si>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</si>
  <si>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</si>
  <si>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</si>
  <si>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</si>
  <si>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</si>
  <si>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</si>
  <si>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</si>
  <si>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</si>
  <si>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</si>
  <si>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</si>
  <si>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</si>
  <si>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</si>
  <si>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</si>
  <si>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</si>
  <si>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</si>
  <si>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</si>
  <si>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</si>
  <si>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</si>
  <si>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</si>
  <si>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</si>
  <si>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</si>
  <si>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</si>
  <si>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</si>
  <si>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</si>
  <si>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</si>
  <si>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</si>
  <si>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</si>
  <si>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</si>
  <si>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</si>
  <si>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</si>
  <si>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</si>
  <si>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</si>
  <si>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</si>
  <si>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</si>
  <si>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</si>
  <si>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</si>
  <si>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</si>
  <si>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</si>
  <si>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</si>
  <si>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</si>
  <si>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</si>
  <si>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</si>
  <si>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</si>
  <si>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</si>
  <si>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</si>
  <si>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</si>
  <si>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</si>
  <si>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</si>
  <si>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</si>
  <si>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</si>
  <si>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</si>
  <si>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</si>
  <si>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</si>
  <si>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</si>
  <si>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</si>
  <si>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</si>
  <si>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</si>
  <si>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</si>
  <si>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</si>
  <si>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</si>
  <si>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</si>
  <si>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</si>
  <si>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</si>
  <si>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</si>
  <si>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</si>
  <si>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</si>
  <si>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</si>
  <si>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</si>
  <si>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</si>
  <si>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</si>
  <si>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</si>
  <si>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</si>
  <si>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</si>
  <si>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</si>
  <si>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</si>
  <si>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</si>
  <si>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</si>
  <si>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</si>
  <si>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</si>
  <si>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</si>
  <si>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</si>
  <si>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</si>
  <si>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</si>
  <si>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</si>
  <si>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</si>
  <si>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</si>
  <si>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</si>
  <si>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</si>
  <si>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</si>
  <si>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</si>
  <si>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</si>
  <si>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</si>
  <si>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</si>
  <si>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</si>
  <si>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</si>
  <si>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</si>
  <si>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</si>
  <si>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</si>
  <si>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</si>
  <si>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</si>
  <si>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</si>
  <si>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</si>
  <si>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</si>
  <si>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</si>
  <si>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</si>
  <si>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</si>
  <si>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</si>
  <si>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</si>
  <si>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</si>
  <si>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</si>
  <si>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</si>
  <si>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</si>
  <si>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</si>
  <si>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</si>
  <si>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</si>
  <si>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</si>
  <si>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</si>
  <si>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</si>
  <si>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</si>
  <si>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</si>
  <si>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</si>
  <si>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</si>
  <si>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</si>
  <si>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</si>
  <si>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</si>
  <si>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</si>
  <si>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</si>
  <si>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</si>
  <si>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</si>
  <si>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</si>
  <si>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</si>
  <si>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</si>
  <si>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</si>
  <si>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</si>
  <si>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</si>
  <si>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</si>
  <si>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</si>
  <si>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</si>
  <si>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</si>
  <si>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</si>
  <si>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</si>
  <si>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</si>
  <si>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</si>
  <si>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</si>
  <si>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</si>
  <si>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</si>
  <si>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</si>
  <si>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</si>
  <si>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</si>
  <si>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</si>
  <si>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</si>
  <si>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</si>
  <si>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</si>
  <si>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</si>
  <si>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</si>
  <si>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</si>
  <si>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</si>
  <si>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</si>
  <si>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</si>
  <si>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</si>
  <si>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</si>
  <si>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</si>
  <si>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</si>
  <si>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</si>
  <si>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</si>
  <si>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</si>
  <si>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</si>
  <si>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</si>
  <si>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</si>
  <si>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</si>
  <si>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</si>
  <si>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</si>
  <si>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</si>
  <si>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</si>
  <si>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</si>
  <si>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</si>
  <si>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</si>
  <si>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</si>
  <si>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</si>
  <si>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</si>
  <si>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</si>
  <si>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</si>
  <si>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</si>
  <si>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</si>
  <si>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</si>
  <si>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</si>
  <si>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</si>
  <si>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</si>
  <si>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</si>
  <si>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</si>
  <si>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</si>
  <si>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</si>
  <si>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</si>
  <si>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</si>
  <si>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</si>
  <si>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</si>
  <si>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</si>
  <si>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</si>
  <si>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</si>
  <si>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</si>
  <si>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</si>
  <si>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</si>
  <si>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</si>
  <si>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</si>
  <si>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</si>
  <si>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</si>
  <si>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</si>
  <si>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</si>
  <si>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</si>
  <si>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</si>
  <si>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</si>
  <si>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</si>
  <si>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</si>
  <si>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</si>
  <si>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</si>
  <si>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</si>
  <si>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</si>
  <si>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</si>
  <si>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</si>
  <si>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</si>
  <si>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</si>
  <si>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</si>
  <si>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</si>
  <si>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</si>
  <si>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</si>
  <si>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</si>
  <si>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</si>
  <si>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</si>
  <si>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</si>
  <si>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</si>
  <si>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</si>
  <si>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</si>
  <si>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</si>
  <si>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</si>
  <si>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</si>
  <si>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</si>
  <si>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</si>
  <si>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</si>
  <si>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</si>
  <si>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</si>
  <si>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</si>
  <si>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</si>
  <si>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</si>
  <si>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</si>
  <si>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</si>
  <si>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</si>
  <si>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</si>
  <si>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</si>
  <si>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</si>
  <si>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</si>
  <si>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</si>
  <si>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</si>
  <si>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</si>
  <si>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</si>
  <si>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</si>
  <si>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</si>
  <si>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</si>
  <si>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</si>
  <si>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</si>
  <si>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</si>
  <si>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</si>
  <si>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</si>
  <si>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</si>
  <si>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</si>
  <si>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</si>
  <si>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</si>
  <si>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</si>
  <si>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</si>
  <si>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</si>
  <si>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</si>
  <si>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</si>
  <si>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</si>
  <si>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</si>
  <si>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</si>
  <si>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</si>
  <si>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</si>
  <si>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</si>
  <si>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</si>
  <si>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</si>
  <si>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</si>
  <si>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</si>
  <si>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</si>
  <si>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</si>
  <si>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</si>
  <si>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</si>
  <si>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</si>
  <si>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</si>
  <si>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</si>
  <si>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</si>
  <si>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</si>
  <si>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</si>
  <si>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</si>
  <si>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</si>
  <si>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</si>
  <si>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</si>
  <si>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</si>
  <si>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</si>
  <si>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</si>
  <si>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</si>
  <si>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</si>
  <si>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</si>
  <si>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</si>
  <si>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</si>
  <si>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</si>
  <si>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</si>
  <si>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</si>
  <si>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</si>
  <si>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</si>
  <si>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</si>
  <si>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</si>
  <si>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</si>
  <si>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</si>
  <si>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</si>
  <si>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</si>
  <si>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</si>
  <si>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</si>
  <si>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</si>
  <si>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</si>
  <si>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</si>
  <si>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</si>
  <si>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</si>
  <si>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</si>
  <si>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</si>
  <si>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</si>
  <si>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</si>
  <si>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</si>
  <si>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</si>
  <si>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</si>
  <si>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</si>
  <si>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</si>
  <si>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</si>
  <si>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</si>
  <si>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</si>
  <si>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</si>
  <si>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</si>
  <si>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</si>
  <si>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</si>
  <si>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</si>
  <si>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</si>
  <si>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</si>
  <si>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</si>
  <si>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</si>
  <si>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</si>
  <si>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</si>
  <si>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</si>
  <si>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</si>
  <si>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</si>
  <si>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</si>
  <si>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</si>
  <si>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</si>
  <si>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</si>
  <si>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</si>
  <si>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</si>
  <si>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</si>
  <si>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</si>
  <si>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</si>
  <si>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</si>
  <si>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</si>
  <si>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</si>
  <si>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</si>
  <si>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</si>
  <si>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</si>
  <si>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</si>
  <si>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</si>
  <si>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</si>
  <si>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</si>
  <si>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</si>
  <si>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</si>
  <si>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</si>
  <si>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</si>
  <si>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</si>
  <si>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</si>
  <si>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</si>
  <si>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</si>
  <si>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</si>
  <si>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</si>
  <si>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</si>
  <si>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</si>
  <si>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</si>
  <si>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</si>
  <si>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</si>
  <si>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</si>
  <si>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</si>
  <si>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</si>
  <si>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</si>
  <si>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</si>
  <si>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</si>
  <si>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</si>
  <si>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</si>
  <si>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</si>
  <si>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</si>
  <si>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</si>
  <si>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</si>
  <si>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</si>
  <si>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</si>
  <si>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</si>
  <si>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</si>
  <si>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</si>
  <si>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</si>
  <si>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</si>
  <si>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</si>
  <si>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</si>
  <si>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</si>
  <si>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</si>
  <si>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</si>
  <si>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</si>
  <si>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</si>
  <si>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</si>
  <si>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</si>
  <si>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</si>
  <si>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</si>
  <si>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</si>
  <si>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</si>
  <si>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</si>
  <si>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</si>
  <si>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</si>
  <si>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</si>
  <si>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</si>
  <si>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</si>
  <si>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</si>
  <si>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</si>
  <si>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</si>
  <si>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</si>
  <si>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</si>
  <si>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</si>
  <si>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</si>
  <si>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</si>
  <si>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</si>
  <si>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</si>
  <si>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</si>
  <si>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</si>
  <si>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</si>
  <si>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</si>
  <si>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</si>
  <si>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</si>
  <si>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</si>
  <si>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</si>
  <si>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</si>
  <si>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</si>
  <si>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</si>
  <si>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</si>
  <si>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</si>
  <si>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</si>
  <si>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</si>
  <si>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</si>
  <si>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</si>
  <si>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</si>
  <si>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</si>
  <si>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</si>
  <si>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</si>
  <si>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</si>
  <si>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</si>
  <si>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</si>
  <si>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</si>
  <si>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</si>
  <si>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</si>
  <si>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</si>
  <si>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</si>
  <si>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</si>
  <si>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</si>
  <si>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</si>
  <si>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</si>
  <si>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</si>
  <si>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</si>
  <si>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</si>
  <si>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</si>
  <si>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</si>
  <si>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</si>
  <si>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</si>
  <si>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</si>
  <si>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</si>
  <si>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</si>
  <si>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</si>
  <si>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</si>
  <si>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</si>
  <si>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</si>
  <si>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</si>
  <si>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</si>
  <si>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</si>
  <si>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</si>
  <si>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</si>
  <si>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</si>
  <si>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</si>
  <si>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</si>
  <si>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</si>
  <si>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</si>
  <si>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</si>
  <si>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</si>
  <si>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</si>
  <si>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</si>
  <si>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</si>
  <si>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</si>
  <si>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</si>
  <si>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</si>
  <si>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</si>
  <si>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</si>
  <si>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</si>
  <si>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</si>
  <si>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</si>
  <si>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</si>
  <si>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</si>
  <si>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</si>
  <si>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</si>
  <si>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</si>
  <si>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</si>
  <si>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</si>
  <si>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</si>
  <si>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</si>
  <si>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</si>
  <si>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</si>
  <si>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</si>
  <si>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</si>
  <si>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</si>
  <si>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</si>
  <si>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</si>
  <si>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</si>
  <si>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</si>
  <si>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</si>
  <si>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</si>
  <si>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</si>
  <si>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</si>
  <si>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</si>
  <si>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</si>
  <si>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</si>
  <si>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</si>
  <si>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</si>
  <si>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</si>
  <si>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</si>
  <si>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</si>
  <si>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</si>
  <si>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</si>
  <si>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</si>
  <si>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</si>
  <si>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</si>
  <si>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</si>
  <si>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</si>
  <si>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</si>
  <si>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</si>
  <si>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</si>
  <si>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</si>
  <si>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</si>
  <si>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</si>
  <si>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</si>
  <si>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</si>
  <si>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</si>
  <si>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</si>
  <si>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</si>
  <si>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</si>
  <si>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</si>
  <si>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</si>
  <si>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</si>
  <si>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</si>
  <si>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</si>
  <si>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</si>
  <si>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</si>
  <si>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</si>
  <si>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</si>
  <si>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</si>
  <si>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</si>
  <si>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</si>
  <si>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</si>
  <si>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</si>
  <si>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</si>
  <si>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</si>
  <si>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</si>
  <si>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</si>
  <si>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</si>
  <si>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</si>
  <si>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</si>
  <si>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</si>
  <si>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</si>
  <si>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</si>
  <si>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</si>
  <si>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</si>
  <si>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</si>
  <si>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</si>
  <si>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</si>
  <si>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</si>
  <si>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</si>
  <si>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</si>
  <si>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</si>
  <si>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</si>
  <si>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</si>
  <si>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</si>
  <si>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</si>
  <si>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</si>
  <si>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</si>
  <si>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</si>
  <si>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</si>
  <si>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</si>
  <si>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</si>
  <si>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</si>
  <si>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</si>
  <si>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</si>
  <si>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</si>
  <si>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</si>
  <si>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</si>
  <si>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</si>
  <si>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</si>
  <si>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</si>
  <si>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</si>
  <si>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</si>
  <si>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</si>
  <si>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</si>
  <si>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</si>
  <si>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</si>
  <si>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</si>
  <si>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</si>
  <si>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</si>
  <si>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</si>
  <si>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</si>
  <si>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</si>
  <si>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</si>
  <si>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</si>
  <si>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</si>
  <si>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</si>
  <si>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</si>
  <si>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</si>
  <si>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</si>
  <si>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</si>
  <si>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</si>
  <si>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</si>
  <si>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</si>
  <si>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</si>
  <si>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</si>
  <si>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</si>
  <si>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</si>
  <si>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</si>
  <si>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</si>
  <si>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</si>
  <si>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</si>
  <si>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</si>
  <si>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</si>
  <si>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</si>
  <si>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</si>
  <si>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</si>
  <si>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</si>
  <si>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</si>
  <si>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</si>
  <si>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</si>
  <si>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</si>
  <si>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</si>
  <si>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</si>
  <si>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</si>
  <si>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</si>
  <si>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</si>
  <si>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</si>
  <si>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</si>
  <si>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</si>
  <si>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</si>
  <si>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</si>
  <si>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</si>
  <si>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</si>
  <si>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</si>
  <si>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</si>
  <si>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</si>
  <si>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</si>
  <si>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</si>
  <si>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</si>
  <si>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</si>
  <si>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</si>
  <si>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</si>
  <si>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</si>
  <si>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</si>
  <si>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</si>
  <si>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</si>
  <si>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</si>
  <si>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</si>
  <si>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</si>
  <si>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</si>
  <si>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</si>
  <si>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</si>
  <si>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</si>
  <si>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</si>
  <si>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</si>
  <si>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</si>
  <si>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</si>
  <si>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</si>
  <si>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</si>
  <si>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</si>
  <si>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</si>
  <si>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</si>
  <si>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</si>
  <si>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</si>
  <si>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</si>
  <si>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</si>
  <si>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</si>
  <si>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</si>
  <si>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</si>
  <si>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</si>
  <si>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</si>
  <si>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</si>
  <si>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</si>
  <si>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</si>
  <si>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</si>
  <si>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</si>
  <si>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</si>
  <si>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</si>
  <si>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</si>
  <si>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</si>
  <si>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</si>
  <si>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</si>
  <si>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</si>
  <si>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</si>
  <si>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</si>
  <si>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</si>
  <si>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</si>
  <si>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</si>
  <si>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</si>
  <si>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</si>
  <si>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</si>
  <si>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</si>
  <si>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</si>
  <si>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</si>
  <si>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</si>
  <si>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</si>
  <si>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</si>
  <si>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</si>
  <si>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</si>
  <si>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</si>
  <si>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</si>
  <si>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</si>
  <si>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</si>
  <si>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</si>
  <si>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</si>
  <si>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</si>
  <si>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</si>
  <si>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</si>
  <si>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</si>
  <si>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</si>
  <si>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</si>
  <si>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</si>
  <si>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</si>
  <si>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</si>
  <si>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</si>
  <si>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</si>
  <si>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</si>
  <si>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</si>
  <si>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</si>
  <si>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</si>
  <si>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</si>
  <si>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</si>
  <si>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</si>
  <si>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</si>
  <si>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</si>
  <si>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</si>
  <si>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</si>
  <si>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</si>
  <si>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</si>
  <si>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</si>
  <si>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</si>
  <si>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</si>
  <si>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</si>
  <si>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</si>
  <si>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</si>
  <si>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</si>
  <si>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</si>
  <si>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</si>
  <si>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</si>
  <si>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</si>
  <si>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</si>
  <si>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</si>
  <si>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</si>
  <si>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</si>
  <si>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</si>
  <si>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</si>
  <si>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</si>
  <si>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</si>
  <si>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</si>
  <si>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</si>
  <si>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</si>
  <si>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</si>
  <si>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</si>
  <si>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</si>
  <si>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</si>
  <si>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</si>
  <si>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</si>
  <si>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</si>
  <si>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</si>
  <si>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</si>
  <si>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</si>
  <si>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</si>
  <si>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</si>
  <si>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</si>
  <si>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</si>
  <si>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</si>
  <si>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</si>
  <si>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</si>
  <si>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</si>
  <si>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</si>
  <si>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</si>
  <si>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</si>
  <si>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</si>
  <si>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</si>
  <si>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</si>
  <si>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</si>
  <si>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</si>
  <si>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</si>
  <si>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</si>
  <si>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</si>
  <si>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</si>
  <si>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</si>
  <si>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</si>
  <si>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</si>
  <si>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</si>
  <si>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</si>
  <si>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</si>
  <si>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</si>
  <si>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</si>
  <si>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</si>
  <si>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</si>
  <si>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</si>
  <si>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</si>
  <si>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</si>
  <si>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</si>
  <si>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</si>
  <si>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</si>
  <si>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</si>
  <si>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</si>
  <si>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</si>
  <si>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</si>
  <si>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</si>
  <si>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</si>
  <si>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</si>
  <si>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</si>
  <si>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</si>
  <si>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</si>
  <si>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</si>
  <si>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</si>
  <si>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</si>
  <si>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</si>
  <si>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</si>
  <si>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</si>
  <si>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</si>
  <si>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</si>
  <si>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</si>
  <si>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</si>
  <si>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</si>
  <si>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</si>
  <si>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</si>
  <si>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</si>
  <si>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</si>
  <si>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</si>
  <si>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</si>
  <si>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</si>
  <si>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</si>
  <si>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</si>
  <si>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</si>
  <si>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</si>
  <si>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</si>
  <si>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</si>
  <si>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</si>
  <si>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</si>
  <si>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</si>
  <si>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</si>
  <si>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</si>
  <si>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</si>
  <si>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</si>
  <si>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</si>
  <si>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</si>
  <si>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</si>
  <si>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</si>
  <si>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</si>
  <si>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</si>
  <si>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</si>
  <si>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</si>
  <si>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</si>
  <si>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</si>
  <si>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</si>
  <si>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</si>
  <si>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</si>
  <si>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</si>
  <si>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</si>
  <si>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</si>
  <si>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</si>
  <si>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</si>
  <si>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</si>
  <si>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</si>
  <si>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</si>
  <si>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</si>
  <si>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</si>
  <si>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</si>
  <si>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</si>
  <si>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</si>
  <si>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</si>
  <si>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</si>
  <si>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</si>
  <si>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</si>
  <si>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</si>
  <si>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</si>
  <si>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</si>
  <si>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</si>
  <si>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</si>
  <si>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</si>
  <si>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</si>
  <si>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</si>
  <si>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</si>
  <si>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</si>
  <si>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</si>
  <si>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</si>
  <si>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</si>
  <si>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</si>
  <si>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</si>
  <si>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</si>
  <si>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</si>
  <si>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</si>
  <si>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</si>
  <si>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</si>
  <si>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</si>
  <si>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</si>
  <si>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</si>
  <si>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</si>
  <si>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</si>
  <si>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</si>
  <si>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</si>
  <si>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</si>
  <si>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</si>
  <si>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</si>
  <si>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</si>
  <si>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</si>
  <si>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</si>
  <si>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</si>
  <si>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</si>
  <si>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</si>
  <si>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</si>
  <si>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</si>
  <si>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</si>
  <si>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</si>
  <si>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</si>
  <si>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</si>
  <si>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</si>
  <si>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</si>
  <si>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</si>
  <si>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</si>
  <si>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</si>
  <si>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</si>
  <si>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</si>
  <si>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</si>
  <si>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</si>
  <si>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</si>
  <si>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</si>
  <si>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</si>
  <si>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</si>
  <si>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</si>
  <si>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</si>
  <si>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</si>
  <si>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</si>
  <si>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</si>
  <si>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</si>
  <si>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</si>
  <si>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</si>
  <si>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</si>
  <si>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</si>
  <si>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</si>
  <si>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</si>
  <si>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</si>
  <si>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</si>
  <si>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</si>
  <si>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</si>
  <si>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</si>
  <si>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</si>
  <si>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</si>
  <si>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</si>
  <si>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</si>
  <si>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</si>
  <si>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</si>
  <si>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</si>
  <si>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</si>
  <si>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</si>
  <si>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</si>
  <si>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</si>
  <si>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</si>
  <si>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</si>
  <si>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</si>
  <si>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</si>
  <si>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</si>
  <si>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</si>
  <si>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</si>
  <si>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</si>
  <si>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</si>
  <si>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</si>
  <si>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</si>
  <si>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</si>
  <si>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</si>
  <si>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</si>
  <si>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</si>
  <si>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</si>
  <si>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</si>
  <si>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</si>
  <si>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</si>
  <si>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</si>
  <si>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</si>
  <si>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</si>
  <si>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</si>
  <si>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</si>
  <si>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</si>
  <si>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</si>
  <si>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</si>
  <si>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</si>
  <si>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</si>
  <si>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</si>
  <si>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</si>
  <si>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</si>
  <si>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</si>
  <si>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</si>
  <si>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</si>
  <si>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</si>
  <si>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</si>
  <si>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</si>
  <si>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</si>
  <si>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</si>
  <si>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</si>
  <si>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</si>
  <si>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</si>
  <si>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</si>
  <si>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</si>
  <si>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</si>
  <si>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</si>
  <si>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</si>
  <si>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</si>
  <si>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</si>
  <si>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</si>
  <si>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</si>
  <si>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</si>
  <si>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</si>
  <si>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</si>
  <si>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</si>
  <si>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</si>
  <si>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</si>
  <si>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</si>
  <si>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</si>
  <si>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</si>
  <si>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</si>
  <si>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</si>
  <si>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</si>
  <si>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</si>
  <si>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</si>
  <si>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</si>
  <si>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</si>
  <si>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</si>
  <si>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</si>
  <si>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</si>
  <si>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</si>
  <si>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</si>
  <si>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</si>
  <si>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</si>
  <si>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</si>
  <si>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</si>
  <si>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</si>
  <si>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</si>
  <si>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</si>
  <si>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</si>
  <si>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</si>
  <si>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</si>
  <si>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</si>
  <si>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</si>
  <si>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</si>
  <si>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</si>
  <si>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</si>
  <si>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</si>
  <si>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</si>
  <si>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</si>
  <si>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</si>
  <si>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</si>
  <si>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</si>
  <si>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</si>
  <si>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</si>
  <si>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</si>
  <si>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</si>
  <si>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</si>
  <si>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</si>
  <si>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</si>
  <si>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</si>
  <si>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</si>
  <si>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</si>
  <si>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</si>
  <si>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</si>
  <si>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</si>
  <si>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</si>
  <si>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</si>
  <si>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</si>
  <si>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</si>
  <si>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</si>
  <si>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</si>
  <si>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</si>
  <si>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</si>
  <si>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</si>
  <si>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</si>
  <si>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</si>
  <si>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</si>
  <si>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</si>
  <si>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</si>
  <si>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</si>
  <si>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</si>
  <si>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</si>
  <si>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</si>
  <si>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</si>
  <si>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</si>
  <si>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</si>
  <si>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</si>
  <si>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</si>
  <si>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</si>
  <si>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</si>
  <si>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</si>
  <si>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</si>
  <si>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</si>
  <si>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</si>
  <si>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</si>
  <si>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</si>
  <si>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</si>
  <si>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</si>
  <si>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</si>
  <si>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</si>
  <si>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</si>
  <si>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</si>
  <si>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</si>
  <si>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</si>
  <si>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</si>
  <si>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</si>
  <si>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</si>
  <si>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</si>
  <si>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</si>
  <si>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</si>
  <si>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</si>
  <si>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</si>
  <si>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</si>
  <si>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</si>
  <si>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</si>
  <si>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</si>
  <si>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</si>
  <si>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</si>
  <si>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</si>
  <si>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</si>
  <si>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</si>
  <si>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</si>
  <si>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</si>
  <si>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</si>
  <si>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</si>
  <si>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</si>
  <si>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</si>
  <si>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</si>
  <si>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</si>
  <si>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</si>
  <si>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</si>
  <si>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</si>
  <si>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</si>
  <si>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</si>
  <si>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</si>
  <si>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</si>
  <si>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</si>
  <si>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</si>
  <si>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</si>
  <si>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</si>
  <si>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</si>
  <si>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</si>
  <si>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</si>
  <si>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</si>
  <si>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</si>
  <si>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</si>
  <si>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</si>
  <si>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</si>
  <si>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</si>
  <si>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</si>
  <si>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</si>
  <si>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</si>
  <si>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</si>
  <si>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</si>
  <si>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</si>
  <si>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</si>
  <si>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</si>
  <si>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</si>
  <si>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</si>
  <si>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</si>
  <si>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</si>
  <si>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</si>
  <si>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</si>
  <si>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</si>
  <si>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</si>
  <si>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</si>
  <si>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</si>
  <si>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</si>
  <si>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</si>
  <si>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</si>
  <si>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</si>
  <si>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</si>
  <si>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</si>
  <si>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</si>
  <si>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</si>
  <si>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</si>
  <si>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</si>
  <si>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</si>
  <si>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</si>
  <si>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</si>
  <si>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</si>
  <si>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</si>
  <si>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</si>
  <si>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</si>
  <si>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</si>
  <si>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</si>
  <si>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</si>
  <si>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</si>
  <si>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</si>
  <si>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</si>
  <si>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</si>
  <si>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</si>
  <si>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</si>
  <si>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</si>
  <si>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</si>
  <si>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</si>
  <si>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</si>
  <si>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</si>
  <si>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</si>
  <si>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</si>
  <si>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</si>
  <si>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</si>
  <si>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</si>
  <si>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</si>
  <si>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</si>
  <si>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</si>
  <si>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</si>
  <si>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</si>
  <si>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</si>
  <si>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</si>
  <si>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</si>
  <si>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</si>
  <si>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</si>
  <si>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</si>
  <si>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</si>
  <si>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</si>
  <si>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</si>
  <si>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</si>
  <si>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</si>
  <si>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</si>
  <si>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</si>
  <si>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</si>
  <si>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</si>
  <si>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</si>
  <si>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</si>
  <si>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</si>
  <si>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</si>
  <si>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</si>
  <si>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</si>
  <si>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</si>
  <si>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</si>
  <si>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</si>
  <si>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</si>
  <si>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</si>
  <si>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</si>
  <si>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</si>
  <si>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</si>
  <si>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</si>
  <si>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</si>
  <si>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</si>
  <si>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</si>
  <si>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</si>
  <si>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</si>
  <si>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</si>
  <si>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</si>
  <si>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</si>
  <si>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</si>
  <si>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</si>
  <si>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</si>
  <si>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</si>
  <si>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</si>
  <si>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</si>
  <si>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</si>
  <si>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</si>
  <si>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</si>
  <si>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</si>
  <si>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</si>
  <si>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</si>
  <si>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</si>
  <si>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</si>
  <si>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</si>
  <si>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</si>
  <si>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</si>
  <si>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</si>
  <si>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</si>
  <si>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</si>
  <si>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</si>
  <si>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</si>
  <si>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</si>
  <si>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</si>
  <si>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</si>
  <si>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</si>
  <si>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</si>
  <si>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</si>
  <si>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</si>
  <si>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</si>
  <si>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</si>
  <si>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</si>
  <si>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</si>
  <si>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</si>
  <si>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</si>
  <si>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</si>
  <si>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</si>
  <si>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</si>
  <si>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</si>
  <si>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</si>
  <si>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</si>
  <si>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</si>
  <si>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</si>
  <si>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</si>
  <si>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</si>
  <si>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</si>
  <si>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</si>
  <si>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</si>
  <si>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</si>
  <si>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</si>
  <si>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</si>
  <si>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</si>
  <si>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</si>
  <si>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</si>
  <si>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</si>
  <si>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</si>
  <si>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</si>
  <si>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</si>
  <si>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</si>
  <si>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</si>
  <si>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</si>
  <si>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</si>
  <si>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</si>
  <si>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</si>
  <si>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</si>
  <si>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</si>
  <si>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</si>
  <si>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</si>
  <si>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</si>
  <si>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</si>
  <si>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</si>
  <si>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</si>
  <si>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</si>
  <si>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</si>
  <si>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</si>
  <si>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</si>
  <si>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</si>
  <si>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</si>
  <si>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</si>
  <si>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</si>
  <si>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</si>
  <si>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</si>
  <si>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</si>
  <si>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</si>
  <si>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</si>
  <si>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</si>
  <si>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</si>
  <si>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</si>
  <si>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</si>
  <si>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</si>
  <si>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</si>
  <si>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</si>
  <si>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</si>
  <si>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</si>
  <si>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</si>
  <si>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</si>
  <si>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</si>
  <si>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</si>
  <si>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</si>
  <si>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</si>
  <si>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</si>
  <si>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</si>
  <si>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</si>
  <si>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</si>
  <si>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</si>
  <si>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</si>
  <si>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</si>
  <si>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</si>
  <si>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</si>
  <si>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</si>
  <si>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</si>
  <si>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</si>
  <si>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</si>
  <si>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</si>
  <si>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</si>
  <si>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</si>
  <si>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</si>
  <si>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</si>
  <si>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</si>
  <si>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</si>
  <si>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</si>
  <si>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</si>
  <si>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</si>
  <si>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</si>
  <si>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</si>
  <si>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</si>
  <si>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</si>
  <si>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</si>
  <si>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</si>
  <si>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</si>
  <si>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</si>
  <si>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</si>
  <si>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</si>
  <si>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</si>
  <si>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</si>
  <si>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</si>
  <si>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</si>
  <si>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</si>
  <si>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</si>
  <si>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</si>
  <si>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</si>
  <si>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</si>
  <si>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</si>
  <si>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</si>
  <si>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</si>
  <si>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</si>
  <si>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</si>
  <si>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</si>
  <si>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</si>
  <si>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</si>
  <si>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</si>
  <si>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</si>
  <si>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</si>
  <si>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</si>
  <si>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</si>
  <si>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</si>
  <si>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</si>
  <si>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</si>
  <si>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</si>
  <si>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</si>
  <si>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</si>
  <si>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</si>
  <si>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</si>
  <si>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</si>
  <si>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</si>
  <si>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</si>
  <si>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</si>
  <si>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</si>
  <si>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</si>
  <si>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</si>
  <si>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</si>
  <si>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</si>
  <si>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</si>
  <si>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</si>
  <si>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</si>
  <si>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</si>
  <si>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</si>
  <si>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</si>
  <si>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</si>
  <si>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</si>
  <si>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</si>
  <si>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</si>
  <si>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</si>
  <si>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</si>
  <si>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</si>
  <si>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</si>
  <si>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</si>
  <si>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</si>
  <si>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</si>
  <si>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</si>
  <si>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</si>
  <si>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</si>
  <si>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</si>
  <si>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</si>
  <si>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</si>
  <si>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</si>
  <si>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</si>
  <si>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</si>
  <si>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</si>
  <si>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</si>
  <si>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</si>
  <si>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</si>
  <si>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</si>
  <si>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</si>
  <si>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</si>
  <si>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</si>
  <si>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</si>
  <si>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</si>
  <si>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</si>
  <si>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</si>
  <si>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</si>
  <si>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</si>
  <si>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</si>
  <si>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</si>
  <si>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</si>
  <si>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</si>
  <si>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</si>
  <si>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</si>
  <si>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</si>
  <si>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</si>
  <si>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</si>
  <si>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</si>
  <si>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</si>
  <si>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</si>
  <si>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</si>
  <si>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</si>
  <si>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</si>
  <si>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</si>
  <si>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</si>
  <si>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</si>
  <si>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</si>
  <si>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</si>
  <si>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</si>
  <si>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</si>
  <si>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</si>
  <si>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</si>
  <si>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</si>
  <si>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</si>
  <si>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</si>
  <si>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</si>
  <si>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</si>
  <si>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</si>
  <si>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</si>
  <si>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</si>
  <si>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</si>
  <si>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</si>
  <si>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</si>
  <si>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</si>
  <si>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</si>
  <si>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</si>
  <si>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</si>
  <si>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</si>
  <si>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</si>
  <si>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</si>
  <si>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</si>
  <si>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</si>
  <si>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</si>
  <si>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</si>
  <si>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</si>
  <si>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</si>
  <si>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</si>
  <si>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</si>
  <si>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</si>
  <si>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</si>
  <si>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</si>
  <si>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</si>
  <si>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</si>
  <si>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</si>
  <si>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</si>
  <si>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</si>
  <si>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</si>
  <si>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</si>
  <si>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</si>
  <si>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</si>
  <si>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</si>
  <si>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</si>
  <si>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</si>
  <si>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</si>
  <si>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</si>
  <si>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</si>
  <si>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</si>
  <si>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</si>
  <si>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</si>
  <si>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</si>
  <si>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</si>
  <si>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</si>
  <si>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</si>
  <si>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</si>
  <si>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</si>
  <si>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</si>
  <si>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</si>
  <si>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</si>
  <si>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</si>
  <si>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</si>
  <si>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</si>
  <si>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</si>
  <si>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</si>
  <si>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</si>
  <si>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</si>
  <si>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</si>
  <si>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</si>
  <si>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</si>
  <si>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</si>
  <si>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</si>
  <si>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</si>
  <si>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</si>
  <si>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</si>
  <si>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</si>
  <si>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</si>
  <si>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</si>
  <si>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</si>
  <si>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</si>
  <si>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</si>
  <si>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</si>
  <si>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</si>
  <si>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</si>
  <si>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</si>
  <si>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</si>
  <si>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</si>
  <si>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</si>
  <si>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</si>
  <si>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</si>
  <si>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</si>
  <si>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</si>
  <si>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</si>
  <si>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</si>
  <si>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</si>
  <si>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</si>
  <si>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</si>
  <si>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</si>
  <si>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</si>
  <si>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</si>
  <si>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</si>
  <si>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</si>
  <si>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</si>
  <si>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</si>
  <si>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</si>
  <si>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</si>
  <si>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</si>
  <si>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</si>
  <si>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</si>
  <si>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</si>
  <si>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</si>
  <si>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</si>
  <si>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</si>
  <si>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</si>
  <si>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</si>
  <si>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</si>
  <si>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</si>
  <si>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</si>
  <si>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</si>
  <si>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</si>
  <si>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</si>
  <si>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</si>
  <si>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</si>
  <si>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</si>
  <si>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</si>
  <si>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</si>
  <si>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</si>
  <si>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</si>
  <si>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</si>
  <si>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</si>
  <si>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</si>
  <si>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</si>
  <si>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</si>
  <si>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</si>
  <si>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</si>
  <si>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</si>
  <si>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</si>
  <si>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</si>
  <si>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</si>
  <si>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</si>
  <si>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</si>
  <si>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</si>
  <si>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</si>
  <si>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</si>
  <si>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</si>
  <si>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</si>
  <si>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</si>
  <si>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</si>
  <si>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</si>
  <si>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</si>
  <si>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</si>
  <si>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</si>
  <si>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</si>
  <si>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</si>
  <si>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</si>
  <si>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</si>
  <si>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</si>
  <si>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</si>
  <si>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</si>
  <si>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</si>
  <si>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</si>
  <si>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</si>
  <si>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</si>
  <si>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</si>
  <si>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</si>
  <si>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</si>
  <si>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</si>
  <si>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</si>
  <si>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</si>
  <si>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</si>
  <si>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</si>
  <si>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</si>
  <si>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</si>
  <si>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</si>
  <si>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</si>
  <si>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</si>
  <si>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</si>
  <si>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</si>
  <si>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</si>
  <si>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</si>
  <si>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</si>
  <si>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</si>
  <si>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</si>
  <si>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</si>
  <si>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</si>
  <si>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</si>
  <si>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</si>
  <si>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</si>
  <si>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</si>
  <si>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</si>
  <si>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</si>
  <si>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</si>
  <si>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</si>
  <si>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</si>
  <si>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</si>
  <si>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</si>
  <si>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</si>
  <si>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</si>
  <si>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</si>
  <si>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</si>
  <si>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</si>
  <si>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</si>
  <si>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</si>
  <si>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</si>
  <si>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</si>
  <si>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</si>
  <si>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</si>
  <si>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</si>
  <si>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</si>
  <si>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</si>
  <si>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</si>
  <si>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</si>
  <si>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</si>
  <si>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</si>
  <si>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</si>
  <si>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</si>
  <si>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</si>
  <si>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</si>
  <si>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</si>
  <si>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</si>
  <si>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</si>
  <si>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</si>
  <si>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</si>
  <si>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</si>
  <si>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</si>
  <si>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</si>
  <si>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</si>
  <si>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</si>
  <si>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</si>
  <si>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</si>
  <si>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</si>
  <si>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</si>
  <si>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</si>
  <si>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</si>
  <si>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</si>
  <si>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</si>
  <si>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</si>
  <si>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</si>
  <si>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</si>
  <si>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</si>
  <si>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</si>
  <si>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</si>
  <si>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</si>
  <si>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</si>
  <si>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</si>
  <si>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</si>
  <si>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</si>
  <si>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</si>
  <si>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</si>
  <si>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</si>
  <si>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</si>
  <si>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</si>
  <si>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</si>
  <si>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</si>
  <si>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</si>
  <si>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</si>
  <si>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</si>
  <si>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</si>
  <si>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</si>
  <si>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</si>
  <si>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</si>
  <si>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</si>
  <si>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</si>
  <si>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</si>
  <si>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</si>
  <si>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</si>
  <si>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</si>
  <si>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</si>
  <si>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</si>
  <si>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</si>
  <si>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</si>
  <si>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</si>
  <si>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</si>
  <si>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</si>
  <si>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</si>
  <si>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</si>
  <si>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</si>
  <si>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</si>
  <si>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</si>
  <si>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</si>
  <si>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</si>
  <si>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</si>
  <si>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</si>
  <si>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</si>
  <si>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</si>
  <si>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</si>
  <si>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</si>
  <si>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</si>
  <si>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</si>
  <si>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</si>
  <si>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</si>
  <si>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</si>
  <si>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</si>
  <si>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</si>
  <si>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</si>
  <si>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</si>
  <si>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</si>
  <si>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</si>
  <si>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</si>
  <si>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</si>
  <si>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</si>
  <si>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</si>
  <si>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</si>
  <si>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</si>
  <si>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</si>
  <si>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</si>
  <si>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</si>
  <si>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</si>
  <si>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</si>
  <si>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</si>
  <si>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</si>
  <si>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</si>
  <si>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</si>
  <si>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</si>
  <si>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</si>
  <si>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</si>
  <si>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</si>
  <si>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</si>
  <si>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</si>
  <si>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</si>
  <si>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</si>
  <si>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</si>
  <si>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</si>
  <si>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</si>
  <si>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</si>
  <si>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</si>
  <si>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</si>
  <si>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</si>
  <si>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</si>
  <si>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</si>
  <si>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</si>
  <si>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</si>
  <si>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</si>
  <si>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</si>
  <si>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</si>
  <si>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</si>
  <si>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</si>
  <si>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</si>
  <si>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</si>
  <si>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</si>
  <si>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</si>
  <si>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</si>
  <si>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</si>
  <si>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</si>
  <si>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</si>
  <si>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</si>
  <si>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</si>
  <si>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</si>
  <si>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</si>
  <si>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</si>
  <si>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</si>
  <si>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</si>
  <si>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</si>
  <si>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</si>
  <si>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</si>
  <si>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</si>
  <si>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</si>
  <si>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</si>
  <si>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</si>
  <si>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</si>
  <si>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</si>
  <si>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</si>
  <si>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</si>
  <si>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</si>
  <si>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</si>
  <si>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</si>
  <si>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</si>
  <si>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</si>
  <si>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</si>
  <si>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</si>
  <si>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</si>
  <si>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</si>
  <si>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</si>
  <si>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</si>
  <si>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</si>
  <si>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</si>
  <si>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</si>
  <si>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</si>
  <si>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</si>
  <si>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</si>
  <si>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</si>
  <si>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</si>
  <si>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</si>
  <si>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</si>
  <si>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</si>
  <si>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</si>
  <si>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</si>
  <si>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</si>
  <si>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</si>
  <si>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</si>
  <si>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</si>
  <si>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</si>
  <si>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</si>
  <si>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</si>
  <si>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</si>
  <si>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</si>
  <si>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</si>
  <si>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</si>
  <si>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</si>
  <si>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</si>
  <si>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</si>
  <si>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</si>
  <si>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</si>
  <si>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</si>
  <si>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</si>
  <si>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</si>
  <si>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</si>
  <si>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</si>
  <si>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</si>
  <si>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</si>
  <si>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</si>
  <si>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</si>
  <si>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</si>
  <si>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</si>
  <si>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</si>
  <si>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</si>
  <si>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</si>
  <si>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</si>
  <si>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</si>
  <si>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</si>
  <si>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</si>
  <si>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</si>
  <si>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</si>
  <si>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</si>
  <si>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</si>
  <si>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</si>
  <si>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</si>
  <si>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</si>
  <si>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</si>
  <si>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</si>
  <si>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</si>
  <si>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</si>
  <si>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</si>
  <si>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</si>
  <si>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</si>
  <si>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</si>
  <si>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</si>
  <si>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</si>
  <si>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</si>
  <si>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</si>
  <si>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</si>
  <si>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</si>
  <si>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</si>
  <si>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</si>
  <si>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</si>
  <si>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</si>
  <si>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</si>
  <si>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</si>
  <si>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</si>
  <si>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</si>
  <si>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</si>
  <si>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</si>
  <si>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</si>
  <si>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</si>
  <si>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</si>
  <si>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</si>
  <si>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</si>
  <si>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</si>
  <si>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</si>
  <si>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</si>
  <si>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</si>
  <si>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</si>
  <si>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</si>
  <si>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</si>
  <si>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</si>
  <si>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</si>
  <si>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</si>
  <si>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</si>
  <si>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</si>
  <si>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</si>
  <si>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</si>
  <si>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</si>
  <si>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</si>
  <si>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</si>
  <si>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</si>
  <si>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</si>
  <si>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</si>
  <si>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</si>
  <si>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</si>
  <si>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</si>
  <si>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</si>
  <si>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</si>
  <si>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</si>
  <si>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</si>
  <si>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</si>
  <si>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</si>
  <si>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</si>
  <si>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</si>
  <si>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</si>
  <si>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</si>
  <si>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</si>
  <si>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</si>
  <si>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</si>
  <si>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</si>
  <si>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</si>
  <si>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</si>
  <si>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</si>
  <si>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</si>
  <si>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</si>
  <si>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</si>
  <si>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</si>
  <si>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</si>
  <si>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</si>
  <si>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</si>
  <si>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</si>
  <si>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</si>
  <si>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</si>
  <si>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</si>
  <si>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</si>
  <si>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</si>
  <si>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</si>
  <si>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</si>
  <si>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</si>
  <si>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</si>
  <si>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</si>
  <si>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</si>
  <si>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</si>
  <si>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</si>
  <si>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</si>
  <si>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</si>
  <si>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</si>
  <si>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</si>
  <si>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</si>
  <si>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</si>
  <si>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</si>
  <si>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</si>
  <si>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</si>
  <si>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</si>
  <si>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</si>
  <si>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</si>
  <si>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</si>
  <si>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</si>
  <si>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</si>
  <si>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</si>
  <si>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</si>
  <si>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</si>
  <si>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</si>
  <si>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</si>
  <si>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</si>
  <si>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</si>
  <si>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</si>
  <si>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</si>
  <si>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</si>
  <si>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</si>
  <si>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</si>
  <si>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</si>
  <si>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</si>
  <si>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</si>
  <si>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</si>
  <si>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</si>
  <si>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</si>
  <si>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</si>
  <si>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</si>
  <si>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</si>
  <si>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</si>
  <si>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</si>
  <si>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</si>
  <si>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</si>
  <si>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</si>
  <si>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</si>
  <si>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</si>
  <si>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</si>
  <si>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</si>
  <si>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</si>
  <si>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</si>
  <si>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</si>
  <si>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</si>
  <si>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</si>
  <si>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</si>
  <si>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</si>
  <si>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</si>
  <si>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</si>
  <si>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</si>
  <si>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</si>
  <si>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</si>
  <si>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</si>
  <si>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</si>
  <si>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</si>
  <si>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</si>
  <si>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</si>
  <si>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</si>
  <si>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</si>
  <si>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</si>
  <si>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</si>
  <si>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</si>
  <si>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</si>
  <si>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</si>
  <si>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</si>
  <si>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</si>
  <si>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</si>
  <si>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</si>
  <si>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</si>
  <si>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</si>
  <si>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</si>
  <si>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</si>
  <si>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</si>
  <si>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</si>
  <si>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</si>
  <si>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</si>
  <si>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</si>
  <si>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</si>
  <si>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</si>
  <si>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</si>
  <si>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</si>
  <si>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</si>
  <si>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</si>
  <si>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</si>
  <si>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</si>
  <si>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</si>
  <si>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</si>
  <si>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</si>
  <si>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</si>
  <si>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</si>
  <si>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</si>
  <si>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</si>
  <si>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</si>
  <si>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</si>
  <si>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</si>
  <si>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</si>
  <si>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</si>
  <si>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</si>
  <si>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</si>
  <si>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</si>
  <si>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</si>
  <si>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</si>
  <si>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</si>
  <si>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</si>
  <si>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</si>
  <si>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</si>
  <si>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</si>
  <si>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</si>
  <si>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</si>
  <si>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</si>
  <si>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</si>
  <si>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</si>
  <si>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</si>
  <si>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</si>
  <si>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</si>
  <si>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</si>
  <si>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</si>
  <si>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</si>
  <si>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</si>
  <si>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</si>
  <si>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</si>
  <si>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</si>
  <si>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</si>
  <si>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</si>
  <si>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</si>
  <si>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</si>
  <si>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</si>
  <si>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</si>
  <si>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</si>
  <si>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</si>
  <si>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</si>
  <si>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</si>
  <si>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</si>
  <si>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</si>
  <si>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</si>
  <si>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</si>
  <si>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</si>
  <si>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</si>
  <si>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</si>
  <si>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</si>
  <si>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</si>
  <si>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</si>
  <si>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</si>
  <si>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</si>
  <si>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</si>
  <si>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</si>
  <si>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</si>
  <si>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</si>
  <si>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</si>
  <si>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</si>
  <si>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</si>
  <si>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</si>
  <si>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</si>
  <si>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</si>
  <si>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</si>
  <si>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</si>
  <si>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</si>
  <si>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</si>
  <si>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</si>
  <si>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</si>
  <si>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</si>
  <si>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</si>
  <si>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</si>
  <si>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</si>
  <si>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</si>
  <si>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</si>
  <si>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</si>
  <si>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</si>
  <si>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</si>
  <si>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</si>
  <si>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</si>
  <si>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</si>
  <si>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</si>
  <si>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</si>
  <si>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</si>
  <si>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</si>
  <si>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</si>
  <si>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</si>
  <si>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</si>
  <si>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</si>
  <si>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</si>
  <si>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</si>
  <si>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</si>
  <si>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</si>
  <si>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</si>
  <si>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</si>
  <si>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</si>
  <si>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</si>
  <si>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</si>
  <si>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</si>
  <si>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</si>
  <si>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</si>
  <si>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</si>
  <si>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</si>
  <si>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</si>
  <si>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</si>
  <si>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</si>
  <si>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</si>
  <si>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</si>
  <si>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</si>
  <si>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</si>
  <si>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</si>
  <si>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</si>
  <si>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</si>
  <si>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</si>
  <si>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</si>
  <si>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</si>
  <si>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</si>
  <si>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</si>
  <si>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</si>
  <si>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</si>
  <si>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</si>
  <si>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</si>
  <si>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</si>
  <si>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</si>
  <si>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</si>
  <si>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</si>
  <si>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</si>
  <si>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</si>
  <si>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</si>
  <si>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</si>
  <si>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</si>
  <si>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</si>
  <si>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</si>
  <si>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</si>
  <si>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</si>
  <si>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</si>
  <si>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</si>
  <si>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</si>
  <si>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</si>
  <si>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</si>
  <si>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</si>
  <si>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</si>
  <si>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</si>
  <si>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</si>
  <si>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</si>
  <si>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</si>
  <si>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</si>
  <si>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</si>
  <si>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</si>
  <si>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</si>
  <si>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</si>
  <si>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</si>
  <si>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</si>
  <si>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</si>
  <si>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</si>
  <si>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</si>
  <si>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</si>
  <si>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</si>
  <si>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</si>
  <si>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</si>
  <si>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</si>
  <si>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</si>
  <si>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</si>
  <si>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</si>
  <si>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</si>
  <si>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</si>
  <si>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</si>
  <si>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</si>
  <si>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</si>
  <si>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</si>
  <si>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</si>
  <si>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</si>
  <si>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</si>
  <si>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</si>
  <si>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</si>
  <si>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</si>
  <si>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</si>
  <si>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</si>
  <si>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</si>
  <si>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</si>
  <si>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</si>
  <si>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</si>
  <si>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</si>
  <si>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</si>
  <si>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</si>
  <si>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</si>
  <si>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</si>
  <si>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</si>
  <si>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</si>
  <si>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</si>
  <si>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</si>
  <si>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</si>
  <si>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</si>
  <si>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</si>
  <si>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</si>
  <si>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</si>
  <si>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</si>
  <si>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</si>
  <si>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</si>
  <si>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</si>
  <si>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</si>
  <si>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</si>
  <si>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</si>
  <si>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</si>
  <si>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</si>
  <si>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</si>
  <si>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</si>
  <si>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</si>
  <si>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</si>
  <si>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</si>
  <si>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</si>
  <si>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</si>
  <si>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</si>
  <si>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</si>
  <si>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</si>
  <si>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</si>
  <si>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</si>
  <si>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</si>
  <si>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</si>
  <si>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</si>
  <si>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</si>
  <si>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</si>
  <si>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</si>
  <si>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</si>
  <si>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</si>
  <si>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</si>
  <si>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</si>
  <si>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</si>
  <si>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</si>
  <si>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</si>
  <si>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</si>
  <si>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</si>
  <si>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</si>
  <si>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</si>
  <si>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</si>
  <si>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</si>
  <si>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</si>
  <si>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</si>
  <si>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</si>
  <si>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</si>
  <si>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</si>
  <si>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</si>
  <si>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</si>
  <si>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</si>
  <si>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</si>
  <si>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</si>
  <si>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</si>
  <si>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</si>
  <si>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</si>
  <si>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</si>
  <si>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</si>
  <si>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</si>
  <si>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</si>
  <si>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</si>
  <si>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</si>
  <si>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</si>
  <si>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</si>
  <si>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</si>
  <si>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</si>
  <si>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</si>
  <si>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</si>
  <si>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</si>
  <si>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</si>
  <si>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</si>
  <si>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</si>
  <si>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</si>
  <si>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</si>
  <si>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</si>
  <si>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</si>
  <si>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</si>
  <si>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</si>
  <si>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</si>
  <si>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</si>
  <si>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</si>
  <si>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</si>
  <si>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</si>
  <si>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</si>
  <si>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</si>
  <si>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</si>
  <si>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</si>
  <si>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</si>
  <si>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</si>
  <si>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</si>
  <si>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</si>
  <si>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</si>
  <si>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</si>
  <si>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</si>
  <si>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</si>
  <si>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</si>
  <si>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</si>
  <si>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</si>
  <si>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</si>
  <si>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</si>
  <si>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</si>
  <si>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</si>
  <si>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</si>
  <si>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</si>
  <si>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</si>
  <si>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</si>
  <si>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</si>
  <si>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</si>
  <si>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</si>
  <si>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</si>
  <si>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</si>
  <si>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</si>
  <si>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</si>
  <si>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</si>
  <si>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</si>
  <si>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</si>
  <si>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</si>
  <si>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</si>
  <si>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</si>
  <si>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</si>
  <si>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</si>
  <si>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</si>
  <si>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</si>
  <si>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</si>
  <si>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</si>
  <si>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</si>
  <si>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</si>
  <si>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</si>
  <si>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</si>
  <si>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</si>
  <si>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</si>
  <si>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</si>
  <si>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</si>
  <si>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</si>
  <si>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</si>
  <si>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</si>
  <si>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</si>
  <si>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</si>
  <si>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</si>
  <si>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</si>
  <si>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</si>
  <si>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</si>
  <si>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</si>
  <si>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</si>
  <si>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</si>
  <si>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</si>
  <si>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</si>
  <si>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</si>
  <si>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</si>
  <si>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</si>
  <si>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</si>
  <si>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</si>
  <si>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</si>
  <si>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</si>
  <si>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</si>
  <si>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</si>
  <si>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</si>
  <si>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</si>
  <si>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</si>
  <si>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</si>
  <si>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</si>
  <si>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</si>
  <si>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</si>
  <si>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</si>
  <si>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</si>
  <si>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</si>
  <si>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</si>
  <si>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</si>
  <si>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</si>
  <si>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</si>
  <si>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</si>
  <si>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</si>
  <si>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</si>
  <si>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</si>
  <si>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</si>
  <si>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</si>
  <si>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</si>
  <si>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</si>
  <si>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</si>
  <si>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</si>
  <si>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</si>
  <si>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</si>
  <si>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</si>
  <si>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</si>
  <si>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</si>
  <si>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</si>
  <si>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</si>
  <si>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</si>
  <si>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</si>
  <si>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</si>
  <si>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</si>
  <si>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</si>
  <si>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</si>
  <si>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</si>
  <si>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</si>
  <si>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</si>
  <si>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</si>
  <si>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</si>
  <si>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</si>
  <si>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</si>
  <si>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</si>
  <si>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</si>
  <si>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</si>
  <si>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</si>
  <si>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</si>
  <si>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</si>
  <si>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</si>
  <si>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</si>
  <si>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</si>
  <si>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</si>
  <si>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</si>
  <si>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</si>
  <si>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</si>
  <si>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</si>
  <si>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</si>
  <si>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</si>
  <si>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</si>
  <si>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</si>
  <si>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</si>
  <si>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</si>
  <si>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</si>
  <si>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</si>
  <si>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</si>
  <si>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</si>
  <si>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</si>
  <si>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</si>
  <si>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</si>
  <si>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</si>
  <si>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</si>
  <si>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</si>
  <si>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</si>
  <si>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</si>
  <si>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</si>
  <si>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</si>
  <si>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</si>
  <si>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</si>
  <si>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</si>
  <si>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</si>
  <si>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</si>
  <si>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</si>
  <si>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</si>
  <si>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</si>
  <si>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</si>
  <si>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</si>
  <si>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</si>
  <si>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</si>
  <si>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</si>
  <si>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</si>
  <si>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</si>
  <si>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</si>
  <si>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</si>
  <si>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</si>
  <si>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</si>
  <si>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</si>
  <si>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</si>
  <si>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</si>
  <si>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</si>
  <si>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</si>
  <si>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</si>
  <si>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</si>
  <si>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</si>
  <si>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</si>
  <si>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</si>
  <si>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</si>
  <si>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</si>
  <si>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</si>
  <si>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</si>
  <si>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</si>
  <si>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</si>
  <si>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</si>
  <si>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</si>
  <si>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</si>
  <si>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</si>
  <si>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</si>
  <si>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</si>
  <si>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</si>
  <si>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</si>
  <si>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</si>
  <si>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</si>
  <si>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</si>
  <si>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</si>
  <si>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</si>
  <si>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</si>
  <si>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</si>
  <si>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</si>
  <si>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</si>
  <si>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</si>
  <si>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</si>
  <si>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</si>
  <si>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</si>
  <si>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</si>
  <si>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</si>
  <si>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</si>
  <si>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</si>
  <si>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</si>
  <si>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</si>
  <si>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</si>
  <si>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</si>
  <si>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</si>
  <si>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</si>
  <si>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</si>
  <si>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</si>
  <si>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</si>
  <si>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</si>
  <si>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</si>
  <si>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</si>
  <si>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</si>
  <si>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</si>
  <si>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</si>
  <si>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</si>
  <si>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</si>
  <si>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</si>
  <si>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</si>
  <si>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</si>
  <si>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</si>
  <si>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</si>
  <si>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</si>
  <si>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</si>
  <si>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</si>
  <si>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</si>
  <si>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</si>
  <si>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</si>
  <si>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</si>
  <si>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</si>
  <si>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</si>
  <si>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</si>
  <si>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</si>
  <si>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</si>
  <si>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</si>
  <si>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</si>
  <si>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</si>
  <si>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</si>
  <si>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</si>
  <si>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</si>
  <si>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</si>
  <si>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</si>
  <si>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</si>
  <si>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</si>
  <si>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</si>
  <si>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</si>
  <si>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</si>
  <si>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</si>
  <si>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</si>
  <si>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</si>
  <si>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</si>
  <si>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</si>
  <si>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</si>
  <si>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</si>
  <si>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</si>
  <si>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</si>
  <si>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</si>
  <si>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</si>
  <si>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</si>
  <si>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</si>
  <si>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</si>
  <si>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</si>
  <si>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</si>
  <si>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</si>
  <si>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</si>
  <si>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</si>
  <si>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</si>
  <si>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</si>
  <si>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</si>
  <si>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</si>
  <si>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</si>
  <si>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</si>
  <si>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</si>
  <si>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</si>
  <si>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</si>
  <si>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</si>
  <si>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</si>
  <si>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</si>
  <si>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</si>
  <si>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</si>
  <si>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</si>
  <si>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</si>
  <si>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</si>
  <si>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</si>
  <si>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</si>
  <si>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</si>
  <si>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</si>
  <si>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</si>
  <si>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</si>
  <si>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</si>
  <si>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</si>
  <si>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</si>
  <si>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</si>
  <si>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</si>
  <si>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</si>
  <si>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</si>
  <si>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</si>
  <si>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</si>
  <si>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</si>
  <si>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</si>
  <si>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</si>
  <si>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</si>
  <si>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</si>
  <si>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</si>
  <si>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</si>
  <si>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</si>
  <si>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</si>
  <si>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</si>
  <si>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</si>
  <si>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</si>
  <si>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</si>
  <si>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</si>
  <si>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</si>
  <si>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</si>
  <si>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</si>
  <si>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</si>
  <si>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</si>
  <si>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</si>
  <si>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</si>
  <si>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</si>
  <si>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</si>
  <si>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</si>
  <si>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</si>
  <si>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</si>
  <si>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</si>
  <si>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</si>
  <si>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</si>
  <si>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</si>
  <si>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</si>
  <si>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</si>
  <si>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</si>
  <si>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</si>
  <si>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</si>
  <si>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</si>
  <si>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</si>
  <si>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</si>
  <si>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</si>
  <si>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</si>
  <si>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</si>
  <si>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</si>
  <si>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</si>
  <si>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</si>
  <si>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</si>
  <si>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</si>
  <si>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</si>
  <si>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</si>
  <si>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</si>
  <si>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</si>
  <si>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</si>
  <si>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</si>
  <si>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</si>
  <si>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</si>
  <si>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</si>
  <si>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</si>
  <si>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</si>
  <si>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</si>
  <si>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</si>
  <si>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</si>
  <si>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</si>
  <si>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</si>
  <si>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</si>
  <si>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</si>
  <si>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</si>
  <si>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</si>
  <si>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</si>
  <si>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</si>
  <si>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</si>
  <si>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</si>
  <si>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</si>
  <si>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</si>
  <si>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</si>
  <si>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</si>
  <si>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</si>
  <si>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</si>
  <si>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</si>
  <si>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</si>
  <si>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</si>
  <si>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</si>
  <si>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</si>
  <si>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</si>
  <si>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</si>
  <si>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</si>
  <si>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</si>
  <si>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</si>
  <si>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</si>
  <si>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</si>
  <si>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</si>
  <si>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</si>
  <si>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</si>
  <si>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</si>
  <si>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</si>
  <si>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</si>
  <si>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</si>
  <si>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</si>
  <si>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</si>
  <si>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</si>
  <si>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</si>
  <si>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</si>
  <si>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</si>
  <si>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</si>
  <si>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</si>
  <si>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</si>
  <si>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</si>
  <si>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</si>
  <si>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</si>
  <si>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</si>
  <si>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</si>
  <si>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</si>
  <si>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</si>
  <si>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</si>
  <si>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</si>
  <si>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</si>
  <si>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</si>
  <si>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</si>
  <si>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</si>
  <si>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</si>
  <si>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</si>
  <si>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</si>
  <si>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</si>
  <si>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</si>
  <si>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</si>
  <si>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</si>
  <si>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</si>
  <si>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</si>
  <si>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</si>
  <si>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</si>
  <si>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</si>
  <si>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</si>
  <si>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</si>
  <si>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</si>
  <si>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</si>
  <si>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</si>
  <si>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</si>
  <si>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</si>
  <si>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</si>
  <si>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</si>
  <si>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</si>
  <si>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</si>
  <si>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</si>
  <si>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</si>
  <si>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</si>
  <si>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</si>
  <si>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</si>
  <si>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</si>
  <si>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</si>
  <si>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</si>
  <si>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</si>
  <si>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</si>
  <si>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</si>
  <si>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</si>
  <si>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</si>
  <si>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</si>
  <si>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</si>
  <si>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</si>
  <si>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</si>
  <si>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</si>
  <si>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</si>
  <si>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</si>
  <si>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</si>
  <si>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</si>
  <si>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</si>
  <si>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</si>
  <si>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</si>
  <si>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</si>
  <si>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</si>
  <si>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</si>
  <si>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</si>
  <si>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</si>
  <si>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</si>
  <si>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</si>
  <si>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</si>
  <si>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</si>
  <si>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</si>
  <si>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</si>
  <si>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</si>
  <si>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</si>
  <si>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</si>
  <si>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</si>
  <si>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</si>
  <si>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</si>
  <si>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</si>
  <si>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</si>
  <si>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</si>
  <si>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</si>
  <si>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</si>
  <si>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</si>
  <si>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</si>
  <si>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</si>
  <si>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</si>
  <si>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</si>
  <si>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</si>
  <si>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</si>
  <si>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</si>
  <si>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</si>
  <si>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</si>
  <si>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</si>
  <si>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</si>
  <si>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</si>
  <si>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</si>
  <si>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</si>
  <si>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</si>
  <si>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</si>
  <si>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</si>
  <si>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</si>
  <si>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</si>
  <si>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</si>
  <si>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</si>
  <si>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</si>
  <si>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</si>
  <si>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</si>
  <si>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</si>
  <si>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</si>
  <si>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</si>
  <si>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</si>
  <si>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</si>
  <si>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</si>
  <si>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</si>
  <si>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</si>
  <si>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</si>
  <si>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</si>
  <si>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</si>
  <si>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</si>
  <si>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</si>
  <si>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</si>
  <si>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</si>
  <si>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</si>
  <si>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</si>
  <si>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</si>
  <si>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</si>
  <si>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</si>
  <si>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</si>
  <si>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</si>
  <si>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</si>
  <si>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</si>
  <si>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</si>
  <si>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</si>
  <si>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</si>
  <si>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</si>
  <si>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</si>
  <si>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</si>
  <si>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</si>
  <si>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</si>
  <si>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</si>
  <si>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</si>
  <si>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</si>
  <si>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</si>
  <si>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</si>
  <si>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</si>
  <si>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</si>
  <si>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</si>
  <si>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</si>
  <si>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</si>
  <si>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</si>
  <si>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</si>
  <si>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</si>
  <si>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</si>
  <si>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</si>
  <si>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</si>
  <si>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</si>
  <si>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</si>
  <si>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</si>
  <si>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</si>
  <si>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</si>
  <si>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</si>
  <si>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</si>
  <si>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</si>
  <si>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</si>
  <si>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</si>
  <si>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</si>
  <si>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</si>
  <si>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</si>
  <si>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</si>
  <si>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</si>
  <si>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</si>
  <si>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</si>
  <si>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</si>
  <si>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</si>
  <si>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</si>
  <si>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</si>
  <si>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</si>
  <si>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</si>
  <si>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</si>
  <si>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</si>
  <si>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</si>
  <si>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</si>
  <si>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</si>
  <si>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</si>
  <si>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</si>
  <si>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</si>
  <si>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</si>
  <si>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</si>
  <si>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</si>
  <si>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</si>
  <si>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</si>
  <si>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</si>
  <si>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</si>
  <si>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</si>
  <si>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</si>
  <si>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</si>
  <si>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</si>
  <si>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</si>
  <si>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</si>
  <si>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</si>
  <si>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</si>
  <si>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</si>
  <si>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</si>
  <si>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</si>
  <si>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</si>
  <si>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</si>
  <si>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</si>
  <si>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</si>
  <si>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</si>
  <si>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</si>
  <si>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</si>
  <si>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</si>
  <si>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</si>
  <si>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</si>
  <si>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</si>
  <si>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</si>
  <si>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</si>
  <si>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</si>
  <si>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</si>
  <si>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</si>
  <si>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</si>
  <si>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</si>
  <si>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</si>
  <si>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</si>
  <si>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</si>
  <si>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</si>
  <si>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</si>
  <si>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</si>
  <si>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</si>
  <si>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</si>
  <si>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</si>
  <si>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</si>
  <si>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</si>
  <si>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</si>
  <si>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</si>
  <si>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</si>
  <si>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</si>
  <si>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</si>
  <si>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</si>
  <si>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</si>
  <si>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</si>
  <si>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</si>
  <si>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</si>
  <si>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</si>
  <si>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</si>
  <si>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</si>
  <si>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</si>
  <si>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</si>
  <si>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</si>
  <si>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</si>
  <si>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</si>
  <si>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</si>
  <si>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</si>
  <si>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</si>
  <si>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</si>
  <si>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</si>
  <si>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</si>
  <si>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</si>
  <si>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</si>
  <si>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</si>
  <si>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</si>
  <si>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</si>
  <si>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</si>
  <si>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</si>
  <si>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</si>
  <si>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</si>
  <si>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</si>
  <si>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</si>
  <si>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</si>
  <si>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</si>
  <si>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</si>
  <si>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</si>
  <si>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</si>
  <si>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</si>
  <si>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</si>
  <si>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</si>
  <si>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</si>
  <si>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</si>
  <si>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</si>
  <si>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</si>
  <si>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</si>
  <si>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</si>
  <si>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</si>
  <si>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</si>
  <si>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</si>
  <si>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</si>
  <si>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</si>
  <si>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</si>
  <si>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</si>
  <si>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</si>
  <si>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</si>
  <si>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</si>
  <si>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</si>
  <si>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</si>
  <si>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</si>
  <si>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</si>
  <si>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</si>
  <si>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</si>
  <si>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</si>
  <si>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</si>
  <si>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</si>
  <si>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</si>
  <si>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</si>
  <si>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</si>
  <si>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</si>
  <si>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</si>
  <si>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</si>
  <si>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</si>
  <si>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</si>
  <si>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</si>
  <si>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</si>
  <si>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</si>
  <si>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</si>
  <si>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</si>
  <si>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</si>
  <si>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</si>
  <si>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</si>
  <si>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</si>
  <si>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</si>
  <si>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</si>
  <si>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</si>
  <si>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</si>
  <si>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</si>
  <si>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</si>
  <si>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</si>
  <si>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</si>
  <si>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</si>
  <si>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</si>
  <si>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</si>
  <si>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</si>
  <si>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</si>
  <si>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</si>
  <si>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</si>
  <si>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</si>
  <si>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</si>
  <si>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</si>
  <si>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</si>
  <si>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</si>
  <si>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</si>
  <si>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</si>
  <si>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</si>
  <si>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</si>
  <si>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</si>
  <si>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</si>
  <si>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</si>
  <si>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</si>
  <si>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</si>
  <si>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</si>
  <si>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</si>
  <si>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</si>
  <si>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</si>
  <si>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</si>
  <si>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</si>
  <si>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</si>
  <si>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</si>
  <si>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</si>
  <si>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</si>
  <si>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</si>
  <si>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</si>
  <si>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</si>
  <si>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</si>
  <si>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</si>
  <si>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</si>
  <si>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</si>
  <si>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</si>
  <si>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</si>
  <si>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</si>
  <si>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</si>
  <si>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</si>
  <si>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</si>
  <si>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</si>
  <si>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</si>
  <si>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</si>
  <si>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</si>
  <si>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</si>
  <si>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</si>
  <si>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</si>
  <si>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</si>
  <si>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</si>
  <si>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</si>
  <si>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</si>
  <si>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</si>
  <si>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</si>
  <si>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</si>
  <si>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</si>
  <si>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</si>
  <si>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</si>
  <si>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</si>
  <si>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</si>
  <si>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</si>
  <si>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</si>
  <si>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</si>
  <si>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</si>
  <si>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</si>
  <si>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</si>
  <si>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</si>
  <si>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</si>
  <si>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</si>
  <si>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</si>
  <si>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</si>
  <si>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</si>
  <si>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</si>
  <si>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</si>
  <si>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</si>
  <si>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</si>
  <si>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</si>
  <si>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</si>
  <si>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</si>
  <si>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</si>
  <si>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</si>
  <si>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</si>
  <si>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</si>
  <si>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</si>
  <si>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</si>
  <si>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</si>
  <si>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</si>
  <si>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</si>
  <si>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</si>
  <si>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</si>
  <si>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</si>
  <si>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</si>
  <si>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</si>
  <si>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</si>
  <si>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</si>
  <si>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</si>
  <si>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</si>
  <si>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</si>
  <si>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</si>
  <si>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</si>
  <si>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</si>
  <si>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</si>
  <si>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</si>
  <si>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</si>
  <si>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</si>
  <si>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</si>
  <si>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</si>
  <si>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</si>
  <si>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</si>
  <si>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</si>
  <si>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</si>
  <si>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</si>
  <si>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</si>
  <si>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</si>
  <si>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</si>
  <si>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</si>
  <si>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</si>
  <si>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</si>
  <si>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</si>
  <si>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</si>
  <si>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</si>
  <si>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</si>
  <si>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</si>
  <si>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</si>
  <si>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</si>
  <si>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</si>
  <si>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</si>
  <si>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</si>
  <si>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</si>
  <si>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</si>
  <si>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</si>
  <si>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</si>
  <si>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</si>
  <si>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</si>
  <si>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</si>
  <si>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</si>
  <si>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</si>
  <si>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</si>
  <si>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</si>
  <si>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</si>
  <si>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</si>
  <si>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</si>
  <si>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</si>
  <si>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</si>
  <si>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</si>
  <si>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</si>
  <si>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</si>
  <si>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</si>
  <si>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</si>
  <si>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</si>
  <si>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</si>
  <si>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</si>
  <si>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</si>
  <si>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</si>
  <si>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</si>
  <si>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</si>
  <si>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</si>
  <si>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</si>
  <si>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</si>
  <si>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</si>
  <si>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</si>
  <si>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</si>
  <si>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</si>
  <si>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</si>
  <si>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</si>
  <si>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</si>
  <si>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</si>
  <si>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</si>
  <si>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</si>
  <si>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</si>
  <si>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</si>
  <si>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</si>
  <si>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</si>
  <si>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</si>
  <si>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</si>
  <si>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</si>
  <si>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</si>
  <si>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</si>
  <si>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</si>
  <si>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</si>
  <si>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</si>
  <si>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</si>
  <si>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</si>
  <si>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</si>
  <si>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</si>
  <si>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</si>
  <si>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</si>
  <si>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</si>
  <si>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</si>
  <si>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</si>
  <si>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</si>
  <si>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</si>
  <si>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</si>
  <si>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</si>
  <si>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</si>
  <si>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</si>
  <si>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</si>
  <si>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</si>
  <si>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</si>
  <si>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</si>
  <si>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</si>
  <si>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</si>
  <si>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</si>
  <si>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</si>
  <si>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</si>
  <si>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</si>
  <si>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</si>
  <si>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</si>
  <si>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</si>
  <si>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</si>
  <si>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</si>
  <si>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</si>
  <si>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</si>
  <si>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</si>
  <si>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</si>
  <si>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</si>
  <si>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</si>
  <si>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</si>
  <si>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</si>
  <si>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</si>
  <si>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</si>
  <si>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</si>
  <si>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</si>
  <si>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</si>
  <si>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</si>
  <si>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</si>
  <si>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</si>
  <si>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</si>
  <si>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</si>
  <si>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</si>
  <si>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</si>
  <si>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</si>
  <si>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</si>
  <si>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</si>
  <si>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</si>
  <si>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</si>
  <si>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</si>
  <si>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</si>
  <si>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</si>
  <si>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</si>
  <si>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</si>
  <si>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</si>
  <si>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</si>
  <si>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</si>
  <si>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</si>
  <si>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</si>
  <si>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</si>
  <si>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</si>
  <si>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</si>
  <si>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</si>
  <si>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</si>
  <si>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</si>
  <si>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</si>
  <si>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</si>
  <si>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</si>
  <si>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</si>
  <si>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</si>
  <si>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</si>
  <si>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</si>
  <si>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</si>
  <si>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</si>
  <si>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</si>
  <si>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</si>
  <si>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</si>
  <si>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</si>
  <si>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</si>
  <si>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</si>
  <si>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</si>
  <si>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</si>
  <si>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</si>
  <si>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</si>
  <si>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</si>
  <si>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</si>
  <si>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</si>
  <si>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</si>
  <si>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</si>
  <si>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</si>
  <si>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</si>
  <si>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</si>
  <si>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</si>
  <si>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</si>
  <si>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</si>
  <si>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</si>
  <si>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</si>
  <si>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</si>
  <si>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</si>
  <si>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</si>
  <si>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</si>
  <si>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</si>
  <si>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</si>
  <si>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</si>
  <si>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</si>
  <si>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</si>
  <si>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</si>
  <si>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</si>
  <si>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</si>
  <si>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</si>
  <si>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</si>
  <si>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</si>
  <si>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</si>
  <si>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</si>
  <si>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</si>
  <si>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</si>
  <si>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</si>
  <si>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</si>
  <si>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</si>
  <si>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</si>
  <si>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</si>
  <si>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</si>
  <si>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</si>
  <si>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</si>
  <si>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</si>
  <si>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</si>
  <si>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</si>
  <si>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</si>
  <si>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</si>
  <si>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</si>
  <si>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</si>
  <si>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</si>
  <si>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</si>
  <si>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</si>
  <si>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</si>
  <si>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</si>
  <si>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</si>
  <si>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</si>
  <si>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</si>
  <si>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</si>
  <si>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</si>
  <si>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</si>
  <si>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</si>
  <si>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</si>
  <si>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</si>
  <si>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</si>
  <si>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</si>
  <si>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</si>
  <si>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</si>
  <si>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</si>
  <si>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</si>
  <si>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</si>
  <si>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</si>
  <si>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</si>
  <si>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</si>
  <si>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</si>
  <si>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</si>
  <si>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</si>
  <si>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</si>
  <si>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</si>
  <si>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</si>
  <si>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</si>
  <si>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</si>
  <si>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</si>
  <si>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</si>
  <si>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</si>
  <si>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</si>
  <si>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</si>
  <si>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</si>
  <si>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</si>
  <si>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</si>
  <si>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</si>
  <si>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</si>
  <si>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</si>
  <si>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</si>
  <si>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</si>
  <si>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</si>
  <si>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</si>
  <si>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</si>
  <si>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</si>
  <si>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</si>
  <si>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</si>
  <si>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</si>
  <si>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</si>
  <si>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</si>
  <si>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</si>
  <si>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</si>
  <si>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</si>
  <si>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</si>
  <si>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</si>
  <si>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</si>
  <si>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</si>
  <si>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</si>
  <si>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</si>
  <si>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</si>
  <si>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</si>
  <si>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</si>
  <si>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</si>
  <si>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</si>
  <si>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</si>
  <si>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</si>
  <si>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</si>
  <si>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</si>
  <si>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</si>
  <si>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</si>
  <si>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</si>
  <si>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</si>
  <si>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</si>
  <si>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</si>
  <si>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</si>
  <si>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</si>
  <si>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</si>
  <si>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</si>
  <si>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</si>
  <si>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</si>
  <si>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</si>
  <si>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</si>
  <si>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</si>
  <si>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</si>
  <si>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</si>
  <si>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</si>
  <si>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</si>
  <si>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</si>
  <si>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</si>
  <si>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</si>
  <si>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</si>
  <si>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</si>
  <si>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</si>
  <si>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</si>
  <si>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</si>
  <si>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</si>
  <si>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</si>
  <si>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</si>
  <si>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</si>
  <si>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</si>
  <si>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</si>
  <si>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</si>
  <si>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</si>
  <si>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</si>
  <si>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</si>
  <si>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</si>
  <si>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</si>
  <si>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</si>
  <si>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</si>
  <si>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</si>
  <si>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</si>
  <si>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</si>
  <si>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</si>
  <si>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</si>
  <si>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</si>
  <si>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</si>
  <si>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</si>
  <si>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</si>
  <si>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</si>
  <si>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</si>
  <si>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</si>
  <si>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</si>
  <si>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</si>
  <si>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</si>
  <si>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</si>
  <si>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</si>
  <si>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</si>
  <si>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</si>
  <si>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</si>
  <si>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</si>
  <si>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</si>
  <si>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</si>
  <si>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</si>
  <si>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</si>
  <si>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</si>
  <si>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</si>
  <si>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</si>
  <si>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</si>
  <si>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</si>
  <si>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</si>
  <si>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</si>
  <si>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</si>
  <si>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</si>
  <si>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</si>
  <si>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</si>
  <si>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</si>
  <si>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</si>
  <si>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</si>
  <si>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</si>
  <si>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</si>
  <si>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</si>
  <si>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</si>
  <si>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</si>
  <si>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</si>
  <si>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</si>
  <si>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</si>
  <si>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</si>
  <si>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</si>
  <si>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</si>
  <si>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</si>
  <si>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</si>
  <si>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</si>
  <si>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</si>
  <si>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</si>
  <si>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</si>
  <si>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</si>
  <si>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</si>
  <si>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</si>
  <si>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</si>
  <si>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</si>
  <si>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</si>
  <si>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</si>
  <si>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</si>
  <si>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</si>
  <si>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</si>
  <si>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</si>
  <si>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</si>
  <si>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</si>
  <si>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</si>
  <si>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</si>
  <si>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</si>
  <si>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</si>
  <si>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</si>
  <si>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</si>
  <si>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</si>
  <si>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</si>
  <si>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</si>
  <si>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</si>
  <si>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</si>
  <si>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</si>
  <si>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</si>
  <si>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</si>
  <si>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</si>
  <si>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</si>
  <si>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</si>
  <si>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</si>
  <si>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</si>
  <si>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</si>
  <si>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</si>
  <si>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</si>
  <si>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</si>
  <si>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</si>
  <si>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</si>
  <si>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</si>
  <si>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</si>
  <si>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</si>
  <si>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</si>
  <si>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</si>
  <si>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</si>
  <si>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</si>
  <si>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</si>
  <si>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</si>
  <si>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</si>
  <si>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</si>
  <si>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</si>
  <si>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</si>
  <si>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</si>
  <si>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</si>
  <si>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</si>
  <si>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</si>
  <si>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</si>
  <si>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</si>
  <si>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</si>
  <si>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</si>
  <si>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</si>
  <si>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</si>
  <si>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</si>
  <si>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</si>
  <si>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</si>
  <si>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</si>
  <si>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</si>
  <si>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</si>
  <si>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</si>
  <si>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</si>
  <si>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</si>
  <si>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</si>
  <si>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</si>
  <si>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</si>
  <si>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</si>
  <si>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</si>
  <si>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</si>
  <si>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</si>
  <si>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</si>
  <si>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</si>
  <si>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</si>
  <si>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</si>
  <si>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</si>
  <si>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</si>
  <si>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</si>
  <si>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</si>
  <si>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</si>
  <si>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</si>
  <si>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</si>
  <si>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</si>
  <si>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</si>
  <si>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</si>
  <si>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</si>
  <si>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</si>
  <si>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</si>
  <si>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</si>
  <si>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</si>
  <si>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</si>
  <si>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</si>
  <si>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</si>
  <si>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</si>
  <si>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</si>
  <si>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</si>
  <si>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</si>
  <si>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</si>
  <si>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</si>
  <si>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</si>
  <si>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</si>
  <si>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</si>
  <si>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</si>
  <si>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</si>
  <si>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</si>
  <si>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</si>
  <si>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</si>
  <si>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</si>
  <si>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</si>
  <si>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</si>
  <si>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</si>
  <si>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</si>
  <si>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</si>
  <si>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</si>
  <si>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</si>
  <si>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</si>
  <si>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</si>
  <si>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</si>
  <si>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</si>
  <si>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</si>
  <si>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</si>
  <si>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</si>
  <si>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</si>
  <si>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</si>
  <si>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</si>
  <si>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</si>
  <si>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</si>
  <si>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</si>
  <si>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</si>
  <si>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</si>
  <si>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</si>
  <si>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</si>
  <si>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</si>
  <si>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</si>
  <si>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</si>
  <si>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</si>
  <si>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</si>
  <si>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</si>
  <si>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</si>
  <si>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</si>
  <si>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</si>
  <si>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</si>
  <si>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</si>
  <si>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</si>
  <si>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</si>
  <si>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</si>
  <si>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</si>
  <si>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</si>
  <si>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</si>
  <si>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</si>
  <si>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</si>
  <si>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</si>
  <si>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</si>
  <si>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</si>
  <si>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</si>
  <si>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</si>
  <si>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</si>
  <si>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</si>
  <si>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</si>
  <si>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</si>
  <si>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</si>
  <si>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</si>
  <si>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</si>
  <si>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</si>
  <si>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</si>
  <si>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</si>
  <si>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</si>
  <si>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</si>
  <si>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</si>
  <si>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</si>
  <si>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</si>
  <si>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</si>
  <si>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</si>
  <si>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</si>
  <si>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</si>
  <si>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</si>
  <si>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</si>
  <si>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</si>
  <si>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</si>
  <si>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</si>
  <si>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</si>
  <si>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</si>
  <si>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</si>
  <si>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</si>
  <si>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</si>
  <si>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</si>
  <si>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</si>
  <si>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</si>
  <si>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</si>
  <si>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</si>
  <si>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</si>
  <si>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</si>
  <si>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</si>
  <si>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</si>
  <si>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</si>
  <si>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</si>
  <si>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</si>
  <si>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</si>
  <si>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</si>
  <si>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</si>
  <si>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</si>
  <si>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</si>
  <si>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</si>
  <si>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</si>
  <si>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</si>
  <si>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</si>
  <si>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</si>
  <si>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</si>
  <si>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</si>
  <si>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</si>
  <si>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</si>
  <si>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</si>
  <si>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</si>
  <si>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</si>
  <si>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</si>
  <si>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</si>
  <si>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</si>
  <si>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</si>
  <si>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</si>
  <si>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</si>
  <si>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</si>
  <si>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</si>
  <si>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</si>
  <si>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</si>
  <si>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</si>
  <si>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</si>
  <si>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</si>
  <si>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</si>
  <si>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</si>
  <si>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</si>
  <si>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</si>
  <si>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</si>
  <si>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</si>
  <si>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</si>
  <si>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</si>
  <si>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</si>
  <si>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</si>
  <si>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</si>
  <si>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</si>
  <si>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</si>
  <si>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</si>
  <si>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</si>
  <si>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</si>
  <si>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</si>
  <si>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</si>
  <si>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</si>
  <si>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</si>
  <si>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</si>
  <si>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</si>
  <si>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</si>
  <si>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</si>
  <si>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</si>
  <si>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</si>
  <si>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</si>
  <si>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</si>
  <si>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</si>
  <si>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</si>
  <si>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</si>
  <si>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</si>
  <si>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</si>
  <si>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</si>
  <si>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</si>
  <si>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</si>
  <si>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</si>
  <si>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</si>
  <si>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</si>
  <si>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</si>
  <si>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</si>
  <si>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</si>
  <si>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</si>
  <si>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</si>
  <si>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</si>
  <si>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</si>
  <si>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</si>
  <si>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</si>
  <si>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</si>
  <si>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</si>
  <si>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</si>
  <si>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</si>
  <si>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</si>
  <si>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</si>
  <si>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</si>
  <si>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</si>
  <si>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</si>
  <si>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</si>
  <si>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</si>
  <si>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</si>
  <si>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</si>
  <si>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</si>
  <si>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</si>
  <si>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</si>
  <si>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</si>
  <si>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</si>
  <si>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</si>
  <si>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</si>
  <si>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</si>
  <si>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</si>
  <si>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</si>
  <si>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</si>
  <si>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</si>
  <si>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</si>
  <si>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</si>
  <si>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</si>
  <si>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</si>
  <si>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</si>
  <si>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</si>
  <si>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</si>
  <si>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</si>
  <si>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</si>
  <si>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</si>
  <si>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</si>
  <si>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</si>
  <si>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</si>
  <si>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</si>
  <si>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</si>
  <si>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</si>
  <si>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</si>
  <si>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</si>
  <si>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</si>
  <si>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</si>
  <si>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</si>
  <si>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</si>
  <si>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</si>
  <si>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</si>
  <si>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</si>
  <si>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</si>
  <si>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</si>
  <si>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</si>
  <si>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</si>
  <si>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</si>
  <si>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</si>
  <si>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</si>
  <si>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</si>
  <si>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</si>
  <si>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</si>
  <si>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</si>
  <si>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</si>
  <si>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</si>
  <si>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</si>
  <si>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</si>
  <si>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</si>
  <si>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</si>
  <si>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</si>
  <si>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</si>
  <si>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</si>
  <si>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</si>
  <si>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</si>
  <si>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</si>
  <si>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</si>
  <si>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</si>
  <si>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</si>
  <si>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</si>
  <si>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</si>
  <si>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</si>
  <si>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</si>
  <si>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</si>
  <si>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</si>
  <si>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</si>
  <si>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</si>
  <si>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</si>
  <si>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</si>
  <si>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</si>
  <si>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</si>
  <si>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</si>
  <si>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</si>
  <si>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</si>
  <si>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</si>
  <si>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</si>
  <si>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</si>
  <si>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</si>
  <si>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</si>
  <si>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</si>
  <si>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</si>
  <si>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</si>
  <si>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</si>
  <si>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</si>
  <si>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</si>
  <si>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</si>
  <si>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</si>
  <si>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</si>
  <si>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</si>
  <si>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</si>
  <si>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</si>
  <si>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</si>
  <si>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</si>
  <si>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</si>
  <si>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</si>
  <si>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</si>
  <si>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</si>
  <si>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</si>
  <si>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</si>
  <si>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</si>
  <si>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</si>
  <si>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</si>
  <si>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</si>
  <si>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</si>
  <si>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</si>
  <si>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</si>
  <si>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</si>
  <si>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</si>
  <si>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</si>
  <si>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</si>
  <si>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</si>
  <si>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</si>
  <si>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</si>
  <si>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</si>
  <si>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</si>
  <si>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</si>
  <si>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</si>
  <si>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</si>
  <si>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</si>
  <si>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</si>
  <si>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</si>
  <si>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</si>
  <si>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</si>
  <si>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</si>
  <si>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</si>
  <si>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</si>
  <si>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</si>
  <si>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</si>
  <si>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</si>
  <si>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</si>
  <si>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</si>
  <si>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</si>
  <si>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</si>
  <si>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</si>
  <si>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</si>
  <si>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</si>
  <si>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</si>
  <si>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</si>
  <si>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</si>
  <si>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</si>
  <si>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</si>
  <si>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</si>
  <si>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</si>
  <si>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</si>
  <si>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</si>
  <si>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</si>
  <si>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</si>
  <si>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</si>
  <si>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</si>
  <si>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</si>
  <si>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</si>
  <si>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</si>
  <si>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</si>
  <si>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</si>
  <si>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</si>
  <si>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</si>
  <si>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</si>
  <si>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</si>
  <si>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</si>
  <si>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</si>
  <si>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</si>
  <si>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</si>
  <si>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</si>
  <si>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</si>
  <si>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</si>
  <si>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</si>
  <si>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</si>
  <si>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</si>
  <si>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</si>
  <si>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</si>
  <si>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</si>
  <si>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</si>
  <si>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</si>
  <si>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</si>
  <si>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</si>
  <si>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</si>
  <si>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</si>
  <si>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</si>
  <si>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</si>
  <si>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</si>
  <si>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</si>
  <si>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</si>
  <si>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</si>
  <si>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</si>
  <si>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</si>
  <si>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</si>
  <si>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</si>
  <si>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</si>
  <si>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</si>
  <si>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</si>
  <si>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</si>
  <si>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</si>
  <si>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</si>
  <si>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</si>
  <si>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</si>
  <si>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</si>
  <si>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</si>
  <si>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</si>
  <si>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</si>
  <si>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</si>
  <si>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</si>
  <si>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</si>
  <si>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</si>
  <si>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</si>
  <si>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</si>
  <si>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</si>
  <si>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</si>
  <si>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</si>
  <si>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</si>
  <si>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</si>
  <si>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</si>
  <si>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</si>
  <si>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</si>
  <si>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</si>
  <si>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</si>
  <si>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</si>
  <si>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</si>
  <si>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</si>
  <si>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</si>
  <si>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</si>
  <si>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</si>
  <si>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</si>
  <si>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</si>
  <si>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</si>
  <si>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</si>
  <si>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</si>
  <si>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</si>
  <si>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</si>
  <si>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</si>
  <si>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</si>
  <si>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</si>
  <si>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</si>
  <si>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</si>
  <si>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</si>
  <si>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</si>
  <si>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</si>
  <si>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</si>
  <si>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</si>
  <si>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</si>
  <si>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</si>
  <si>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</si>
  <si>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</si>
  <si>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</si>
  <si>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</si>
  <si>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</si>
  <si>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</si>
  <si>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</si>
  <si>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</si>
  <si>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</si>
  <si>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</si>
  <si>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</si>
  <si>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</si>
  <si>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</si>
  <si>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</si>
  <si>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</si>
  <si>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</si>
  <si>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</si>
  <si>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</si>
  <si>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</si>
  <si>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</si>
  <si>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</si>
  <si>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</si>
  <si>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</si>
  <si>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</si>
  <si>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</si>
  <si>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</si>
  <si>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</si>
  <si>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</si>
  <si>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</si>
  <si>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</si>
  <si>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</si>
  <si>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</si>
  <si>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</si>
  <si>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</si>
  <si>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</si>
  <si>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</si>
  <si>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</si>
  <si>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</si>
  <si>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</si>
  <si>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</si>
  <si>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</si>
  <si>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</si>
  <si>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</si>
  <si>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</si>
  <si>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</si>
  <si>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</si>
  <si>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</si>
  <si>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</si>
  <si>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</si>
  <si>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</si>
  <si>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</si>
  <si>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</si>
  <si>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</si>
  <si>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</si>
  <si>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</si>
  <si>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</si>
  <si>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</si>
  <si>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</si>
  <si>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</si>
  <si>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</si>
  <si>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</si>
  <si>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</si>
  <si>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</si>
  <si>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</si>
  <si>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</si>
  <si>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</si>
  <si>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</si>
  <si>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</si>
  <si>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</si>
  <si>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</si>
  <si>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</si>
  <si>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</si>
  <si>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</si>
  <si>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</si>
  <si>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</si>
  <si>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</si>
  <si>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</si>
  <si>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</si>
  <si>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</si>
  <si>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</si>
  <si>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</si>
  <si>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</si>
  <si>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</si>
  <si>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</si>
  <si>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</si>
  <si>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</si>
  <si>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</si>
  <si>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</si>
  <si>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</si>
  <si>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</si>
  <si>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</si>
  <si>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</si>
  <si>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</si>
  <si>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</si>
  <si>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</si>
  <si>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</si>
  <si>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</si>
  <si>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</si>
  <si>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</si>
  <si>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</si>
  <si>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</si>
  <si>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</si>
  <si>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</si>
  <si>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</si>
  <si>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</si>
  <si>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</si>
  <si>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</si>
  <si>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</si>
  <si>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</si>
  <si>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</si>
  <si>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</si>
  <si>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</si>
  <si>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</si>
  <si>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</si>
  <si>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</si>
  <si>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</si>
  <si>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</si>
  <si>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</si>
  <si>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</si>
  <si>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</si>
  <si>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</si>
  <si>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</si>
  <si>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</si>
  <si>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</si>
  <si>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</si>
  <si>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</si>
  <si>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</si>
  <si>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</si>
  <si>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</si>
  <si>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</si>
  <si>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</si>
  <si>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</si>
  <si>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</si>
  <si>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</si>
  <si>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</si>
  <si>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</si>
  <si>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</si>
  <si>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</si>
  <si>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</si>
  <si>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</si>
  <si>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</si>
  <si>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</si>
  <si>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</si>
  <si>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</si>
  <si>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</si>
  <si>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</si>
  <si>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</si>
  <si>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</si>
  <si>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</si>
  <si>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</si>
  <si>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</si>
  <si>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</si>
  <si>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</si>
  <si>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</si>
  <si>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</si>
  <si>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</si>
  <si>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</si>
  <si>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</si>
  <si>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</si>
  <si>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</si>
  <si>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</si>
  <si>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</si>
  <si>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</si>
  <si>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</si>
  <si>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</si>
  <si>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</si>
  <si>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</si>
  <si>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</si>
  <si>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</si>
  <si>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</si>
  <si>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</si>
  <si>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</si>
  <si>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</si>
  <si>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</si>
  <si>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</si>
  <si>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</si>
  <si>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</si>
  <si>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</si>
  <si>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</si>
  <si>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</si>
  <si>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</si>
  <si>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</si>
  <si>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</si>
  <si>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</si>
  <si>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</si>
  <si>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</si>
  <si>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</si>
  <si>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</si>
  <si>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</si>
  <si>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</si>
  <si>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</si>
  <si>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</si>
  <si>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</si>
  <si>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</si>
  <si>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</si>
  <si>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</si>
  <si>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</si>
  <si>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</si>
  <si>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</si>
  <si>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</si>
  <si>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</si>
  <si>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</si>
  <si>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</si>
  <si>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</si>
  <si>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</si>
  <si>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</si>
  <si>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</si>
  <si>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</si>
  <si>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</si>
  <si>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</si>
  <si>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</si>
  <si>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</si>
  <si>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</si>
  <si>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</si>
  <si>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</si>
  <si>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</si>
  <si>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</si>
  <si>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</si>
  <si>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</si>
  <si>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</si>
  <si>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</si>
  <si>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</si>
  <si>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</si>
  <si>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</si>
  <si>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</si>
  <si>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</si>
  <si>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</si>
  <si>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</si>
  <si>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</si>
  <si>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</si>
  <si>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</si>
  <si>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</si>
  <si>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</si>
  <si>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</si>
  <si>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</si>
  <si>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</si>
  <si>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</si>
  <si>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</si>
  <si>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</si>
  <si>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</si>
  <si>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</si>
  <si>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</si>
  <si>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</si>
  <si>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</si>
  <si>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</si>
  <si>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</si>
  <si>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</si>
  <si>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</si>
  <si>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</si>
  <si>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</si>
  <si>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</si>
  <si>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</si>
  <si>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</si>
  <si>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</si>
  <si>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</si>
  <si>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</si>
  <si>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</si>
  <si>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</si>
  <si>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</si>
  <si>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</si>
  <si>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</si>
  <si>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</si>
  <si>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</si>
  <si>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</si>
  <si>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</si>
  <si>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</si>
  <si>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</si>
  <si>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</si>
  <si>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</si>
  <si>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</si>
  <si>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</si>
  <si>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</si>
  <si>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</si>
  <si>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</si>
  <si>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</si>
  <si>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</si>
  <si>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</si>
  <si>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</si>
  <si>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</si>
  <si>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</si>
  <si>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</si>
  <si>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</si>
  <si>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</si>
  <si>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</si>
  <si>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</si>
  <si>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</si>
  <si>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</si>
  <si>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</si>
  <si>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</si>
  <si>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</si>
  <si>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</si>
  <si>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</si>
  <si>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</si>
  <si>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</si>
  <si>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</si>
  <si>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</si>
  <si>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</si>
  <si>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</si>
  <si>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</si>
  <si>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</si>
  <si>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</si>
  <si>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</si>
  <si>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</si>
  <si>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</si>
  <si>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</si>
  <si>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</si>
  <si>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</si>
  <si>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</si>
  <si>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</si>
  <si>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</si>
  <si>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</si>
  <si>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</si>
  <si>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</si>
  <si>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</si>
  <si>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</si>
  <si>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</si>
  <si>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</si>
  <si>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</si>
  <si>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</si>
  <si>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</si>
  <si>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</si>
  <si>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</si>
  <si>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</si>
  <si>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</si>
  <si>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</si>
  <si>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</si>
  <si>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</si>
  <si>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</si>
  <si>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</si>
  <si>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</si>
  <si>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</si>
  <si>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</si>
  <si>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</si>
  <si>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</si>
  <si>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</si>
  <si>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</si>
  <si>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</si>
  <si>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</si>
  <si>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</si>
  <si>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</si>
  <si>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</si>
  <si>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</si>
  <si>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</si>
  <si>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</si>
  <si>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</si>
  <si>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</si>
  <si>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</si>
  <si>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</si>
  <si>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</si>
  <si>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</si>
  <si>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</si>
  <si>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</si>
  <si>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</si>
  <si>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</si>
  <si>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</si>
  <si>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</si>
  <si>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</si>
  <si>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</si>
  <si>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</si>
  <si>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</si>
  <si>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</si>
  <si>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</si>
  <si>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</si>
  <si>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</si>
  <si>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</si>
  <si>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</si>
  <si>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</si>
  <si>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</si>
  <si>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</si>
  <si>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</si>
  <si>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</si>
  <si>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</si>
  <si>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</si>
  <si>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</si>
  <si>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</si>
  <si>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</si>
  <si>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</si>
  <si>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</si>
  <si>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</si>
  <si>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</si>
  <si>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</si>
  <si>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</si>
  <si>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</si>
  <si>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</si>
  <si>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</si>
  <si>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</si>
  <si>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</si>
  <si>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</si>
  <si>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</si>
  <si>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</si>
  <si>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</si>
  <si>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</si>
  <si>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</si>
  <si>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</si>
  <si>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</si>
  <si>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</si>
  <si>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</si>
  <si>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</si>
  <si>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</si>
  <si>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</si>
  <si>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</si>
  <si>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</si>
  <si>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</si>
  <si>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</si>
  <si>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</si>
  <si>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</si>
  <si>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</si>
  <si>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</si>
  <si>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</si>
  <si>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</si>
  <si>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</si>
  <si>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</si>
  <si>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</si>
  <si>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</si>
  <si>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</si>
  <si>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</si>
  <si>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</si>
  <si>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</si>
  <si>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</si>
  <si>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</si>
  <si>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</si>
  <si>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</si>
  <si>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</si>
  <si>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</si>
  <si>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</si>
  <si>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</si>
  <si>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</si>
  <si>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</si>
  <si>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</si>
  <si>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</si>
  <si>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</si>
  <si>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</si>
  <si>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</si>
  <si>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</si>
  <si>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</si>
  <si>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</si>
  <si>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</si>
  <si>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</si>
  <si>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</si>
  <si>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</si>
  <si>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</si>
  <si>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</si>
  <si>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</si>
  <si>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</si>
  <si>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</si>
  <si>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</si>
  <si>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</si>
  <si>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</si>
  <si>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</si>
  <si>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</si>
  <si>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</si>
  <si>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</si>
  <si>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</si>
  <si>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</si>
  <si>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</si>
  <si>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</si>
  <si>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</si>
  <si>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</si>
  <si>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</si>
  <si>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</si>
  <si>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</si>
  <si>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</si>
  <si>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</si>
  <si>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</si>
  <si>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</si>
  <si>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</si>
  <si>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</si>
  <si>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</si>
  <si>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</si>
  <si>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</si>
  <si>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</si>
  <si>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</si>
  <si>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</si>
  <si>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</si>
  <si>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</si>
  <si>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</si>
  <si>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</si>
  <si>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</si>
  <si>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</si>
  <si>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</si>
  <si>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</si>
  <si>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</si>
  <si>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</si>
  <si>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</si>
  <si>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</si>
  <si>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</si>
  <si>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</si>
  <si>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</si>
  <si>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</si>
  <si>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</si>
  <si>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</si>
  <si>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</si>
  <si>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</si>
  <si>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</si>
  <si>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</si>
  <si>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</si>
  <si>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</si>
  <si>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</si>
  <si>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</si>
  <si>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</si>
  <si>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</si>
  <si>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</si>
  <si>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</si>
  <si>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</si>
  <si>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</si>
  <si>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</si>
  <si>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</si>
  <si>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</si>
  <si>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</si>
  <si>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</si>
  <si>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</si>
  <si>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</si>
  <si>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</si>
  <si>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</si>
  <si>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</si>
  <si>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</si>
  <si>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</si>
  <si>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</si>
  <si>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</si>
  <si>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</si>
  <si>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</si>
  <si>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</si>
  <si>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</si>
  <si>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</si>
  <si>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</si>
  <si>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</si>
  <si>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</si>
  <si>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</si>
  <si>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</si>
  <si>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</si>
  <si>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</si>
  <si>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</si>
  <si>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</si>
  <si>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</si>
  <si>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</si>
  <si>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</si>
  <si>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</si>
  <si>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</si>
  <si>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</si>
  <si>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</si>
  <si>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</si>
  <si>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</si>
  <si>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</si>
  <si>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</si>
  <si>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</si>
  <si>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</si>
  <si>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</si>
  <si>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</si>
  <si>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</si>
  <si>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</si>
  <si>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</si>
  <si>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</si>
  <si>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</si>
  <si>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</si>
  <si>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</si>
  <si>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</si>
  <si>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</si>
  <si>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</si>
  <si>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</si>
  <si>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</si>
  <si>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</si>
  <si>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</si>
  <si>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</si>
  <si>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</si>
  <si>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</si>
  <si>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</si>
  <si>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</si>
  <si>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</si>
  <si>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</si>
  <si>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</si>
  <si>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</si>
  <si>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</si>
  <si>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</si>
  <si>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</si>
  <si>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</si>
  <si>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</si>
  <si>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</si>
  <si>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</si>
  <si>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</si>
  <si>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</si>
  <si>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</si>
  <si>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</si>
  <si>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</si>
  <si>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</si>
  <si>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</si>
  <si>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</si>
  <si>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</si>
  <si>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</si>
  <si>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</si>
  <si>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</si>
  <si>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</si>
  <si>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</si>
  <si>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</si>
  <si>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</si>
  <si>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</si>
  <si>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</si>
  <si>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</si>
  <si>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</si>
  <si>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</si>
  <si>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</si>
  <si>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</si>
  <si>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</si>
  <si>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</si>
  <si>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</si>
  <si>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</si>
  <si>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</si>
  <si>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</si>
  <si>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</si>
  <si>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</si>
  <si>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</si>
  <si>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</si>
  <si>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</si>
  <si>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</si>
  <si>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</si>
  <si>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</si>
  <si>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</si>
  <si>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</si>
  <si>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</si>
  <si>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</si>
  <si>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</si>
  <si>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</si>
  <si>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</si>
  <si>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</si>
  <si>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</si>
  <si>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</si>
  <si>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</si>
  <si>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</si>
  <si>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</si>
  <si>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</si>
  <si>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</si>
  <si>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</si>
  <si>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</si>
  <si>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</si>
  <si>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</si>
  <si>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</si>
  <si>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</si>
  <si>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</si>
  <si>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</si>
  <si>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</si>
  <si>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</si>
  <si>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</si>
  <si>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</si>
  <si>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</si>
  <si>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</si>
  <si>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</si>
  <si>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</si>
  <si>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</si>
  <si>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</si>
  <si>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</si>
  <si>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</si>
  <si>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</si>
  <si>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</si>
  <si>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</si>
  <si>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</si>
  <si>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</si>
  <si>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</si>
  <si>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</si>
  <si>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</si>
  <si>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</si>
  <si>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</si>
  <si>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</si>
  <si>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</si>
  <si>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</si>
  <si>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</si>
  <si>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</si>
  <si>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</si>
  <si>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</si>
  <si>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</si>
  <si>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</si>
  <si>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</si>
  <si>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</si>
  <si>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</si>
  <si>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</si>
  <si>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</si>
  <si>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</si>
  <si>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</si>
  <si>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</si>
  <si>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</si>
  <si>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</si>
  <si>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</si>
  <si>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</si>
  <si>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</si>
  <si>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</si>
  <si>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</si>
  <si>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</si>
  <si>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</si>
  <si>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</si>
  <si>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</si>
  <si>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</si>
  <si>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</si>
  <si>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</si>
  <si>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</si>
  <si>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</si>
  <si>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</si>
  <si>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</si>
  <si>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</si>
  <si>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</si>
  <si>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</si>
  <si>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</si>
  <si>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</si>
  <si>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</si>
  <si>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</si>
  <si>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</si>
  <si>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</si>
  <si>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</si>
  <si>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</si>
  <si>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</si>
  <si>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</si>
  <si>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</si>
  <si>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</si>
  <si>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</si>
  <si>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</si>
  <si>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</si>
  <si>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</si>
  <si>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</si>
  <si>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</si>
  <si>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</si>
  <si>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</si>
  <si>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</si>
  <si>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</si>
  <si>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</si>
  <si>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</si>
  <si>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</si>
  <si>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</si>
  <si>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</si>
  <si>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</si>
  <si>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</si>
  <si>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</si>
  <si>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</si>
  <si>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</si>
  <si>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</si>
  <si>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</si>
  <si>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</si>
  <si>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</si>
  <si>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</si>
  <si>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</si>
  <si>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</si>
  <si>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</si>
  <si>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</si>
  <si>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</si>
  <si>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</si>
  <si>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</si>
  <si>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</si>
  <si>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</si>
  <si>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</si>
  <si>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</si>
  <si>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</si>
  <si>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</si>
  <si>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</si>
  <si>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</si>
  <si>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</si>
  <si>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</si>
  <si>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</si>
  <si>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</si>
  <si>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</si>
  <si>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</si>
  <si>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</si>
  <si>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</si>
  <si>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</si>
  <si>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</si>
  <si>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</si>
  <si>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</si>
  <si>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</si>
  <si>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</si>
  <si>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</si>
  <si>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</si>
  <si>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</si>
  <si>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</si>
  <si>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</si>
  <si>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</si>
  <si>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</si>
  <si>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</si>
  <si>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</si>
  <si>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</si>
  <si>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</si>
  <si>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</si>
  <si>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</si>
  <si>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</si>
  <si>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</si>
  <si>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</si>
  <si>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</si>
  <si>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</si>
  <si>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</si>
  <si>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</si>
  <si>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</si>
  <si>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</si>
  <si>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</si>
  <si>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</si>
  <si>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</si>
  <si>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</si>
  <si>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</si>
  <si>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</si>
  <si>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</si>
  <si>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</si>
  <si>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</si>
  <si>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</si>
  <si>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</si>
  <si>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</si>
  <si>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</si>
  <si>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</si>
  <si>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</si>
  <si>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</si>
  <si>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</si>
  <si>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</si>
  <si>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</si>
  <si>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</si>
  <si>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</si>
  <si>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</si>
  <si>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</si>
  <si>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</si>
  <si>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</si>
  <si>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</si>
  <si>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</si>
  <si>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</si>
  <si>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</si>
  <si>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</si>
  <si>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</si>
  <si>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</si>
  <si>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</si>
  <si>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</si>
  <si>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</si>
  <si>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</si>
  <si>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</si>
  <si>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</si>
  <si>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</si>
  <si>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</si>
  <si>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</si>
  <si>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</si>
  <si>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</si>
  <si>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</si>
  <si>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</si>
  <si>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</si>
  <si>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</si>
  <si>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</si>
  <si>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</si>
  <si>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</si>
  <si>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</si>
  <si>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</si>
  <si>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</si>
  <si>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</si>
  <si>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</si>
  <si>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</si>
  <si>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</si>
  <si>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</si>
  <si>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</si>
  <si>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</si>
  <si>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</si>
  <si>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</si>
  <si>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</si>
  <si>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</si>
  <si>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</si>
  <si>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</si>
  <si>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</si>
  <si>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</si>
  <si>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</si>
  <si>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</si>
  <si>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</si>
  <si>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</si>
  <si>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</si>
  <si>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</si>
  <si>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</si>
  <si>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</si>
  <si>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</si>
  <si>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</si>
  <si>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</si>
  <si>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</si>
  <si>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</si>
  <si>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</si>
  <si>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</si>
  <si>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</si>
  <si>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</si>
  <si>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</si>
  <si>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</si>
  <si>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</si>
  <si>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</si>
  <si>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</si>
  <si>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</si>
  <si>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</si>
  <si>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</si>
  <si>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</si>
  <si>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</si>
  <si>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</si>
  <si>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</si>
  <si>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</si>
  <si>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</si>
  <si>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</si>
  <si>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</si>
  <si>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</si>
  <si>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</si>
  <si>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</si>
  <si>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</si>
  <si>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</si>
  <si>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</si>
  <si>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</si>
  <si>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</si>
  <si>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</si>
  <si>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</si>
  <si>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</si>
  <si>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</si>
  <si>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</si>
  <si>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</si>
  <si>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</si>
  <si>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</si>
  <si>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</si>
  <si>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</si>
  <si>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</si>
  <si>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</si>
  <si>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</si>
  <si>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</si>
  <si>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</si>
  <si>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</si>
  <si>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</si>
  <si>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</si>
  <si>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</si>
  <si>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</si>
  <si>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</si>
  <si>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</si>
  <si>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</si>
  <si>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</si>
  <si>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</si>
  <si>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</si>
  <si>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</si>
  <si>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</si>
  <si>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</si>
  <si>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</si>
  <si>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</si>
  <si>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</si>
  <si>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</si>
  <si>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</si>
  <si>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</si>
  <si>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</si>
  <si>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</si>
  <si>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</si>
  <si>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</si>
  <si>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</si>
  <si>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</si>
  <si>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</si>
  <si>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</si>
  <si>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</si>
  <si>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</si>
  <si>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</si>
  <si>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</si>
  <si>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</si>
  <si>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</si>
  <si>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</si>
  <si>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</si>
  <si>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</si>
  <si>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</si>
  <si>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</si>
  <si>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</si>
  <si>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</si>
  <si>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</si>
  <si>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</si>
  <si>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</si>
  <si>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</si>
  <si>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</si>
  <si>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</si>
  <si>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</si>
  <si>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</si>
  <si>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</si>
  <si>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</si>
  <si>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</si>
  <si>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</si>
  <si>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</si>
  <si>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</si>
  <si>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</si>
  <si>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</si>
  <si>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</si>
  <si>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</si>
  <si>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</si>
  <si>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</si>
  <si>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</si>
  <si>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</si>
  <si>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</si>
  <si>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</si>
  <si>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</si>
  <si>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</si>
  <si>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</si>
  <si>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</si>
  <si>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</si>
  <si>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</si>
  <si>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</si>
  <si>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</si>
  <si>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</si>
  <si>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</si>
  <si>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</si>
  <si>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</si>
  <si>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</si>
  <si>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</si>
  <si>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</si>
  <si>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</si>
  <si>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</si>
  <si>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</si>
  <si>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</si>
  <si>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</si>
  <si>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</si>
  <si>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</si>
  <si>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</si>
  <si>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</si>
  <si>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</si>
  <si>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</si>
  <si>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</si>
  <si>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</si>
  <si>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</si>
  <si>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</si>
  <si>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</si>
  <si>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</si>
  <si>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</si>
  <si>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</si>
  <si>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</si>
  <si>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</si>
  <si>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</si>
  <si>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</si>
  <si>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</si>
  <si>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</si>
  <si>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</si>
  <si>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</si>
  <si>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</si>
  <si>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</si>
  <si>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</si>
  <si>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</si>
  <si>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</si>
  <si>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</si>
  <si>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</si>
  <si>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</si>
  <si>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</si>
  <si>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</si>
  <si>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</si>
  <si>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</si>
  <si>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</si>
  <si>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</si>
  <si>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</si>
  <si>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</si>
  <si>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</si>
  <si>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</si>
  <si>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</si>
  <si>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</si>
  <si>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</si>
  <si>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</si>
  <si>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</si>
  <si>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</si>
  <si>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</si>
  <si>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</si>
  <si>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</si>
  <si>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</si>
  <si>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</si>
  <si>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</si>
  <si>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</si>
  <si>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</si>
  <si>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</si>
  <si>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</si>
  <si>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</si>
  <si>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</si>
  <si>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</si>
  <si>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</si>
  <si>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</si>
  <si>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</si>
  <si>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</si>
  <si>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</si>
  <si>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</si>
  <si>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</si>
  <si>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</si>
  <si>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</si>
  <si>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</si>
  <si>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</si>
  <si>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</si>
  <si>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</si>
  <si>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</si>
  <si>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</si>
  <si>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</si>
  <si>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</si>
  <si>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</si>
  <si>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</si>
  <si>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</si>
  <si>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</si>
  <si>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</si>
  <si>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</si>
  <si>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</si>
  <si>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</si>
  <si>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</si>
  <si>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</si>
  <si>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</si>
  <si>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</si>
  <si>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</si>
  <si>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</si>
  <si>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</si>
  <si>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</si>
  <si>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</si>
  <si>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</si>
  <si>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</si>
  <si>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</si>
  <si>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</si>
  <si>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</si>
  <si>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</si>
  <si>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</si>
  <si>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</si>
  <si>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</si>
  <si>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</si>
  <si>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</si>
  <si>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</si>
  <si>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</si>
  <si>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</si>
  <si>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</si>
  <si>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</si>
  <si>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</si>
  <si>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</si>
  <si>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</si>
  <si>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</si>
  <si>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</si>
  <si>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</si>
  <si>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</si>
  <si>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</si>
  <si>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</si>
  <si>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</si>
  <si>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</si>
  <si>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</si>
  <si>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</si>
  <si>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</si>
  <si>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</si>
  <si>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</si>
  <si>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</si>
  <si>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</si>
  <si>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</si>
  <si>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</si>
  <si>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</si>
  <si>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</si>
  <si>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</si>
  <si>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</si>
  <si>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</si>
  <si>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</si>
  <si>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</si>
  <si>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</si>
  <si>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</si>
  <si>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</si>
  <si>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</si>
  <si>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</si>
  <si>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</si>
  <si>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</si>
  <si>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</si>
  <si>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</si>
  <si>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</si>
  <si>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</si>
  <si>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</si>
  <si>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</si>
  <si>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</si>
  <si>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</si>
  <si>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</si>
  <si>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</si>
  <si>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</si>
  <si>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</si>
  <si>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</si>
  <si>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</si>
  <si>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</si>
  <si>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</si>
  <si>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</si>
  <si>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</si>
  <si>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</si>
  <si>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</si>
  <si>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</si>
  <si>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</si>
  <si>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</si>
  <si>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</si>
  <si>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</si>
  <si>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</si>
  <si>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</si>
  <si>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</si>
  <si>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</si>
  <si>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</si>
  <si>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</si>
  <si>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</si>
  <si>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</si>
  <si>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</si>
  <si>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</si>
  <si>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</si>
  <si>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</si>
  <si>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</si>
  <si>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</si>
  <si>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</si>
  <si>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</si>
  <si>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</si>
  <si>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</si>
  <si>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</si>
  <si>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</si>
  <si>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</si>
  <si>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</si>
  <si>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</si>
  <si>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</si>
  <si>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</si>
  <si>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</si>
  <si>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</si>
  <si>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</si>
  <si>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</si>
  <si>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</si>
  <si>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</si>
  <si>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</si>
  <si>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</si>
  <si>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</si>
  <si>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</si>
  <si>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</si>
  <si>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</si>
  <si>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</si>
  <si>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</si>
  <si>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</si>
  <si>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</si>
  <si>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</si>
  <si>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</si>
  <si>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</si>
  <si>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</si>
  <si>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</si>
  <si>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</si>
  <si>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</si>
  <si>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</si>
  <si>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</si>
  <si>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</si>
  <si>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</si>
  <si>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</si>
  <si>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</si>
  <si>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</si>
  <si>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</si>
  <si>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</si>
  <si>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</si>
  <si>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</si>
  <si>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</si>
  <si>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</si>
  <si>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</si>
  <si>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</si>
  <si>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</si>
  <si>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</si>
  <si>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</si>
  <si>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</si>
  <si>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</si>
  <si>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</si>
  <si>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</si>
  <si>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</si>
  <si>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</si>
  <si>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</si>
  <si>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</si>
  <si>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</si>
  <si>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</si>
  <si>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</si>
  <si>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</si>
  <si>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</si>
  <si>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</si>
  <si>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</si>
  <si>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</si>
  <si>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</si>
  <si>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</si>
  <si>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</si>
  <si>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</si>
  <si>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</si>
  <si>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</si>
  <si>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</si>
  <si>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</si>
  <si>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</si>
  <si>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</si>
  <si>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</si>
  <si>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</si>
  <si>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</si>
  <si>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</si>
  <si>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</si>
  <si>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</si>
  <si>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</si>
  <si>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</si>
  <si>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</si>
  <si>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</si>
  <si>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</si>
  <si>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</si>
  <si>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</si>
  <si>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</si>
  <si>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</si>
  <si>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</si>
  <si>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</si>
  <si>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</si>
  <si>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</si>
  <si>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</si>
  <si>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</si>
  <si>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</si>
  <si>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</si>
  <si>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</si>
  <si>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</si>
  <si>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</si>
  <si>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</si>
  <si>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</si>
  <si>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</si>
  <si>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</si>
  <si>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</si>
  <si>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</si>
  <si>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</si>
  <si>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</si>
  <si>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</si>
  <si>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</si>
  <si>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</si>
  <si>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</si>
  <si>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</si>
  <si>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</si>
  <si>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</si>
  <si>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</si>
  <si>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</si>
  <si>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</si>
  <si>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</si>
  <si>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</si>
  <si>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</si>
  <si>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</si>
  <si>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</si>
  <si>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</si>
  <si>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</si>
  <si>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</si>
  <si>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</si>
  <si>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</si>
  <si>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</si>
  <si>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</si>
  <si>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</si>
  <si>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</si>
  <si>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</si>
  <si>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</si>
  <si>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</si>
  <si>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</si>
  <si>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</si>
  <si>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</si>
  <si>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</si>
  <si>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</si>
  <si>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</si>
  <si>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</si>
  <si>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</si>
  <si>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</si>
  <si>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</si>
  <si>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</si>
  <si>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</si>
  <si>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</si>
  <si>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</si>
  <si>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</si>
  <si>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</si>
  <si>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</si>
  <si>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</si>
  <si>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</si>
  <si>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</si>
  <si>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</si>
  <si>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</si>
  <si>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</si>
  <si>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</si>
  <si>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</si>
  <si>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</si>
  <si>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</si>
  <si>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</si>
  <si>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</si>
  <si>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</si>
  <si>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</si>
  <si>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</si>
  <si>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</si>
  <si>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</si>
  <si>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</si>
  <si>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</si>
  <si>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</si>
  <si>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</si>
  <si>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</si>
  <si>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</si>
  <si>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</si>
  <si>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</si>
  <si>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</si>
  <si>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</si>
  <si>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</si>
  <si>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</si>
  <si>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</si>
  <si>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</si>
  <si>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</si>
  <si>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</si>
  <si>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</si>
  <si>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</si>
  <si>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</si>
  <si>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</si>
  <si>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</si>
  <si>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</si>
  <si>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</si>
  <si>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</si>
  <si>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</si>
  <si>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</si>
  <si>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</si>
  <si>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</si>
  <si>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</si>
  <si>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</si>
  <si>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</si>
  <si>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</si>
  <si>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</si>
  <si>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</si>
  <si>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</si>
  <si>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</si>
  <si>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</si>
  <si>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</si>
  <si>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</si>
  <si>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</si>
  <si>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</si>
  <si>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</si>
  <si>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</si>
  <si>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</si>
  <si>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</si>
  <si>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</si>
  <si>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</si>
  <si>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</si>
  <si>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</si>
  <si>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</si>
  <si>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</si>
  <si>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</si>
  <si>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</si>
  <si>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</si>
  <si>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</si>
  <si>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</si>
  <si>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</si>
  <si>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</si>
  <si>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</si>
  <si>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</si>
  <si>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</si>
  <si>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</si>
  <si>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</si>
  <si>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</si>
  <si>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</si>
  <si>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</si>
  <si>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</si>
  <si>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</si>
  <si>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</si>
  <si>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</si>
  <si>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</si>
  <si>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</si>
  <si>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</si>
  <si>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</si>
  <si>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</si>
  <si>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</si>
  <si>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</si>
  <si>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</si>
  <si>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</si>
  <si>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</si>
  <si>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</si>
  <si>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</si>
  <si>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</si>
  <si>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</si>
  <si>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</si>
  <si>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</si>
  <si>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</si>
  <si>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</si>
  <si>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</si>
  <si>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</si>
  <si>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</si>
  <si>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</si>
  <si>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</si>
  <si>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</si>
  <si>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</si>
  <si>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</si>
  <si>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</si>
  <si>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</si>
  <si>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</si>
  <si>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</si>
  <si>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</si>
  <si>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</si>
  <si>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</si>
  <si>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</si>
  <si>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</si>
  <si>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</si>
  <si>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</si>
  <si>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</si>
  <si>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</si>
  <si>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</si>
  <si>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</si>
  <si>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</si>
  <si>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</si>
  <si>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</si>
  <si>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</si>
  <si>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</si>
  <si>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</si>
  <si>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</si>
  <si>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</si>
  <si>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</si>
  <si>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</si>
  <si>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</si>
  <si>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</si>
  <si>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</si>
  <si>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</si>
  <si>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</si>
  <si>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</si>
  <si>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</si>
  <si>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</si>
  <si>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</si>
  <si>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</si>
  <si>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</si>
  <si>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</si>
  <si>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</si>
  <si>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</si>
  <si>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</si>
  <si>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</si>
  <si>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</si>
  <si>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</si>
  <si>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</si>
  <si>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</si>
  <si>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</si>
  <si>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</si>
  <si>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</si>
  <si>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</si>
  <si>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</si>
  <si>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</si>
  <si>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</si>
  <si>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</si>
  <si>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</si>
  <si>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</si>
  <si>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</si>
  <si>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</si>
  <si>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</si>
  <si>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</si>
  <si>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</si>
  <si>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</si>
  <si>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</si>
  <si>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</si>
  <si>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</si>
  <si>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</si>
  <si>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</si>
  <si>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</si>
  <si>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</si>
  <si>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</si>
  <si>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</si>
  <si>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</si>
  <si>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</si>
  <si>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</si>
  <si>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</si>
  <si>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</si>
  <si>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</si>
  <si>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</si>
  <si>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</si>
  <si>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</si>
  <si>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</si>
  <si>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</si>
  <si>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</si>
  <si>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</si>
  <si>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</si>
  <si>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</si>
  <si>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</si>
  <si>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</si>
  <si>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</si>
  <si>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</si>
  <si>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</si>
  <si>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</si>
  <si>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</si>
  <si>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</si>
  <si>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</si>
  <si>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</si>
  <si>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</si>
  <si>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</si>
  <si>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</si>
  <si>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</si>
  <si>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</si>
  <si>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</si>
  <si>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</si>
  <si>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</si>
  <si>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</si>
  <si>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</si>
  <si>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</si>
  <si>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</si>
  <si>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</si>
  <si>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</si>
  <si>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</si>
  <si>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</si>
  <si>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</si>
  <si>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</si>
  <si>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</si>
  <si>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</si>
  <si>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</si>
  <si>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</si>
  <si>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</si>
  <si>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</si>
  <si>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</si>
  <si>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</si>
  <si>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</si>
  <si>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</si>
  <si>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</si>
  <si>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</si>
  <si>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</si>
  <si>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</si>
  <si>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</si>
  <si>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</si>
  <si>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</si>
  <si>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</si>
  <si>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</si>
  <si>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</si>
  <si>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</si>
  <si>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</si>
  <si>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</si>
  <si>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</si>
  <si>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</si>
  <si>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</si>
  <si>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</si>
  <si>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</si>
  <si>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</si>
  <si>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</si>
  <si>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</si>
  <si>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</si>
  <si>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</si>
  <si>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</si>
  <si>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</si>
  <si>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</si>
  <si>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</si>
  <si>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</si>
  <si>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</si>
  <si>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</si>
  <si>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</si>
  <si>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</si>
  <si>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</si>
  <si>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</si>
  <si>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</si>
  <si>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</si>
  <si>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</si>
  <si>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</si>
  <si>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</si>
  <si>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</si>
  <si>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</si>
  <si>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</si>
  <si>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</si>
  <si>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</si>
  <si>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</si>
  <si>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</si>
  <si>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</si>
  <si>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</si>
  <si>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</si>
  <si>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</si>
  <si>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</si>
  <si>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</si>
  <si>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</si>
  <si>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</si>
  <si>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</si>
  <si>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</si>
  <si>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</si>
  <si>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</si>
  <si>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</si>
  <si>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</si>
  <si>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</si>
  <si>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</si>
  <si>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</si>
  <si>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</si>
  <si>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</si>
  <si>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</si>
  <si>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</si>
  <si>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</si>
  <si>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</si>
  <si>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</si>
  <si>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</si>
  <si>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</si>
  <si>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</si>
  <si>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</si>
  <si>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</si>
  <si>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</si>
  <si>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</si>
  <si>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</si>
  <si>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</si>
  <si>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</si>
  <si>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</si>
  <si>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</si>
  <si>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</si>
  <si>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</si>
  <si>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</si>
  <si>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</si>
  <si>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</si>
  <si>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</si>
  <si>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</si>
  <si>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</si>
  <si>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</si>
  <si>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</si>
  <si>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</si>
  <si>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</si>
  <si>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</si>
  <si>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</si>
  <si>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</si>
  <si>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</si>
  <si>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</si>
  <si>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</si>
  <si>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</si>
  <si>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</si>
  <si>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</si>
  <si>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</si>
  <si>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</si>
  <si>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</si>
  <si>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</si>
  <si>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</si>
  <si>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</si>
  <si>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</si>
  <si>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</si>
  <si>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</si>
  <si>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</si>
  <si>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</si>
  <si>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</si>
  <si>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</si>
  <si>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</si>
  <si>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</si>
  <si>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</si>
  <si>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</si>
  <si>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</si>
  <si>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</si>
  <si>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</si>
  <si>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</si>
  <si>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</si>
  <si>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</si>
  <si>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</si>
  <si>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</si>
  <si>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</si>
  <si>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</si>
  <si>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</si>
  <si>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</si>
  <si>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</si>
  <si>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</si>
  <si>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</si>
  <si>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</si>
  <si>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</si>
  <si>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</si>
  <si>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</si>
  <si>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</si>
  <si>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</si>
  <si>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</si>
  <si>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</si>
  <si>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</si>
  <si>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</si>
  <si>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</si>
  <si>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</si>
  <si>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</si>
  <si>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</si>
  <si>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</si>
  <si>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</si>
  <si>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</si>
  <si>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</si>
  <si>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</si>
  <si>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</si>
  <si>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</si>
  <si>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</si>
  <si>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</si>
  <si>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</si>
  <si>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</si>
  <si>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</si>
  <si>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</si>
  <si>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</si>
  <si>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</si>
  <si>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</si>
  <si>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</si>
  <si>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</si>
  <si>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</si>
  <si>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</si>
  <si>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</si>
  <si>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</si>
  <si>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</si>
  <si>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</si>
  <si>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</si>
  <si>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</si>
  <si>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</si>
  <si>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</si>
  <si>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</si>
  <si>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</si>
  <si>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</si>
  <si>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</si>
  <si>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</si>
  <si>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</si>
  <si>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</si>
  <si>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</si>
  <si>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</si>
  <si>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</si>
  <si>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</si>
  <si>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</si>
  <si>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</si>
  <si>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</si>
  <si>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</si>
  <si>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</si>
  <si>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</si>
  <si>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</si>
  <si>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</si>
  <si>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</si>
  <si>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</si>
  <si>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</si>
  <si>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</si>
  <si>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</si>
  <si>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</si>
  <si>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</si>
  <si>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</si>
  <si>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</si>
  <si>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</si>
  <si>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</si>
  <si>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</si>
  <si>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</si>
  <si>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</si>
  <si>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</si>
  <si>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</si>
  <si>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</si>
  <si>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</si>
  <si>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</si>
  <si>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</si>
  <si>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</si>
  <si>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</si>
  <si>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</si>
  <si>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</si>
  <si>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</si>
  <si>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</si>
  <si>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</si>
  <si>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</si>
  <si>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</si>
  <si>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</si>
  <si>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</si>
  <si>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</si>
  <si>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</si>
  <si>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</si>
  <si>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</si>
  <si>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</si>
  <si>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</si>
  <si>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</si>
  <si>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</si>
  <si>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</si>
  <si>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</si>
  <si>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</si>
  <si>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</si>
  <si>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</si>
  <si>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</si>
  <si>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</si>
  <si>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</si>
  <si>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</si>
  <si>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</si>
  <si>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</si>
  <si>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</si>
  <si>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</si>
  <si>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</si>
  <si>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</si>
  <si>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</si>
  <si>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</si>
  <si>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</si>
  <si>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</si>
  <si>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</si>
  <si>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</si>
  <si>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</si>
  <si>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</si>
  <si>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</si>
  <si>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</si>
  <si>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</si>
  <si>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</si>
  <si>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</si>
  <si>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</si>
  <si>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</si>
  <si>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</si>
  <si>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</si>
  <si>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</si>
  <si>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</si>
  <si>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</si>
  <si>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</si>
  <si>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</si>
  <si>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</si>
  <si>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</si>
  <si>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</si>
  <si>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</si>
  <si>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</si>
  <si>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</si>
  <si>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</si>
  <si>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</si>
  <si>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</si>
  <si>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</si>
  <si>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</si>
  <si>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</si>
  <si>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</si>
  <si>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</si>
  <si>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</si>
  <si>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</si>
  <si>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</si>
  <si>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</si>
  <si>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</si>
  <si>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</si>
  <si>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</si>
  <si>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</si>
  <si>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</si>
  <si>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</si>
  <si>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</si>
  <si>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</si>
  <si>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</si>
  <si>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</si>
  <si>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</si>
  <si>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</si>
  <si>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</si>
  <si>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</si>
  <si>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</si>
  <si>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</si>
  <si>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</si>
  <si>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</si>
  <si>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</si>
  <si>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</si>
  <si>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</si>
  <si>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</si>
  <si>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</si>
  <si>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</si>
  <si>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</si>
  <si>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</si>
  <si>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</si>
  <si>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</si>
  <si>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</si>
  <si>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</si>
  <si>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</si>
  <si>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</si>
  <si>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</si>
  <si>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</si>
  <si>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</si>
  <si>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</si>
  <si>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</si>
  <si>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</si>
  <si>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</si>
  <si>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</si>
  <si>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</si>
  <si>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</si>
  <si>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</si>
  <si>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</si>
  <si>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</si>
  <si>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</si>
  <si>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</si>
  <si>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</si>
  <si>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</si>
  <si>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</si>
  <si>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</si>
  <si>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</si>
  <si>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</si>
  <si>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</si>
  <si>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</si>
  <si>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</si>
  <si>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</si>
  <si>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</si>
  <si>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</si>
  <si>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</si>
  <si>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</si>
  <si>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</si>
  <si>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</si>
  <si>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</si>
  <si>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</si>
  <si>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</si>
  <si>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</si>
  <si>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</si>
  <si>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</si>
  <si>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</si>
  <si>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</si>
  <si>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</si>
  <si>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</si>
  <si>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</si>
  <si>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</si>
  <si>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</si>
  <si>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</si>
  <si>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</si>
  <si>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</si>
  <si>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</si>
  <si>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</si>
  <si>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</si>
  <si>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</si>
  <si>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</si>
  <si>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</si>
  <si>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</si>
  <si>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</si>
  <si>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</si>
  <si>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</si>
  <si>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</si>
  <si>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</si>
  <si>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</si>
  <si>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</si>
  <si>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</si>
  <si>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</si>
  <si>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</si>
  <si>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</si>
  <si>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</si>
  <si>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</si>
  <si>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</si>
  <si>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</si>
  <si>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</si>
  <si>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</si>
  <si>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</si>
  <si>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</si>
  <si>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</si>
  <si>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</si>
  <si>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</si>
  <si>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</si>
  <si>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</si>
  <si>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</si>
  <si>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</si>
  <si>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</si>
  <si>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</si>
  <si>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</si>
  <si>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</si>
  <si>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</si>
  <si>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</si>
  <si>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</si>
  <si>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</si>
  <si>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</si>
  <si>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</si>
  <si>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</si>
  <si>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</si>
  <si>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</si>
  <si>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</si>
  <si>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</si>
  <si>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</si>
  <si>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</si>
  <si>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</si>
  <si>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</si>
  <si>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</si>
  <si>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</si>
  <si>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</si>
  <si>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</si>
  <si>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</si>
  <si>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</si>
  <si>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</si>
  <si>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</si>
  <si>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</si>
  <si>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</si>
  <si>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</si>
  <si>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</si>
  <si>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</si>
  <si>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</si>
  <si>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</si>
  <si>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</si>
  <si>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</si>
  <si>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</si>
  <si>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</si>
  <si>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</si>
  <si>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</si>
  <si>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</si>
  <si>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</si>
  <si>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</si>
  <si>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</si>
  <si>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</si>
  <si>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</si>
  <si>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</si>
  <si>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</si>
  <si>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</si>
  <si>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</si>
  <si>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</si>
  <si>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</si>
  <si>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</si>
  <si>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</si>
  <si>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</si>
  <si>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</si>
  <si>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</si>
  <si>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</si>
  <si>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</si>
  <si>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</si>
  <si>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</si>
  <si>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</si>
  <si>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</si>
  <si>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</si>
  <si>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</si>
  <si>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</si>
  <si>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</si>
  <si>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</si>
  <si>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</si>
  <si>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</si>
  <si>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</si>
  <si>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</si>
  <si>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</si>
  <si>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</si>
  <si>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</si>
  <si>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</si>
  <si>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</si>
  <si>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</si>
  <si>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</si>
  <si>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</si>
  <si>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</si>
  <si>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</si>
  <si>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</si>
  <si>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</si>
  <si>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</si>
  <si>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</si>
  <si>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</si>
  <si>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</si>
  <si>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</si>
  <si>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</si>
  <si>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</si>
  <si>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</si>
  <si>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</si>
  <si>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</si>
  <si>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</si>
  <si>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</si>
  <si>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</si>
  <si>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</si>
  <si>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</si>
  <si>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</si>
  <si>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</si>
  <si>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</si>
  <si>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</si>
  <si>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</si>
  <si>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</si>
  <si>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</si>
  <si>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</si>
  <si>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</si>
  <si>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</si>
  <si>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</si>
  <si>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</si>
  <si>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</si>
  <si>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</si>
  <si>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</si>
  <si>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</si>
  <si>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</si>
  <si>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</si>
  <si>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</si>
  <si>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</si>
  <si>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</si>
  <si>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</si>
  <si>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</si>
  <si>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</si>
  <si>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</si>
  <si>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</si>
  <si>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</si>
  <si>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</si>
  <si>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</si>
  <si>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</si>
  <si>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</si>
  <si>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</si>
  <si>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</si>
  <si>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</si>
  <si>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</si>
  <si>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</si>
  <si>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</si>
  <si>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</si>
  <si>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</si>
  <si>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</si>
  <si>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</si>
  <si>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</si>
  <si>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</si>
  <si>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</si>
  <si>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</si>
  <si>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</si>
  <si>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</si>
  <si>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</si>
  <si>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</si>
  <si>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</si>
  <si>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</si>
  <si>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</si>
  <si>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</si>
  <si>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</si>
  <si>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</si>
  <si>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</si>
  <si>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</si>
  <si>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</si>
  <si>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</si>
  <si>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</si>
  <si>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</si>
  <si>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</si>
  <si>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</si>
  <si>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</si>
  <si>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</si>
  <si>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</si>
  <si>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</si>
  <si>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</si>
  <si>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</si>
  <si>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</si>
  <si>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</si>
  <si>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</si>
  <si>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</si>
  <si>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</si>
  <si>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</si>
  <si>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</si>
  <si>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</si>
  <si>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</si>
  <si>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</si>
  <si>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</si>
  <si>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</si>
  <si>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</si>
  <si>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</si>
  <si>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</si>
  <si>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</si>
  <si>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</si>
  <si>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</si>
  <si>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</si>
  <si>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</si>
  <si>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</si>
  <si>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</si>
  <si>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</si>
  <si>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</si>
  <si>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</si>
  <si>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</si>
  <si>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</si>
  <si>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</si>
  <si>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</si>
  <si>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</si>
  <si>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</si>
  <si>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</si>
  <si>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</si>
  <si>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</si>
  <si>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</si>
  <si>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</si>
  <si>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</si>
  <si>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</si>
  <si>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</si>
  <si>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</si>
  <si>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</si>
  <si>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</si>
  <si>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</si>
  <si>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</si>
  <si>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</si>
  <si>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</si>
  <si>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</si>
  <si>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</si>
  <si>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</si>
  <si>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</si>
  <si>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</si>
  <si>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</si>
  <si>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</si>
  <si>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</si>
  <si>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</si>
  <si>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</si>
  <si>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</si>
  <si>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</si>
  <si>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</si>
  <si>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</si>
  <si>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</si>
  <si>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</si>
  <si>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</si>
  <si>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</si>
  <si>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</si>
  <si>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</si>
  <si>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</si>
  <si>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</si>
  <si>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</si>
  <si>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</si>
  <si>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</si>
  <si>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</si>
  <si>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</si>
  <si>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</si>
  <si>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</si>
  <si>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</si>
  <si>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</si>
  <si>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</si>
  <si>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</si>
  <si>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</si>
  <si>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</si>
  <si>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</si>
  <si>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</si>
  <si>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</si>
  <si>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</si>
  <si>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</si>
  <si>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</si>
  <si>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</si>
  <si>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</si>
  <si>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</si>
  <si>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</si>
  <si>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</si>
  <si>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</si>
  <si>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</si>
  <si>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</si>
  <si>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</si>
  <si>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</si>
  <si>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</si>
  <si>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</si>
  <si>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</si>
  <si>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</si>
  <si>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</si>
  <si>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</si>
  <si>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</si>
  <si>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</si>
  <si>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</si>
  <si>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</si>
  <si>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</si>
  <si>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</si>
  <si>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</si>
  <si>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</si>
  <si>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</si>
  <si>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</si>
  <si>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</si>
  <si>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</si>
  <si>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</si>
  <si>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</si>
  <si>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</si>
  <si>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</si>
  <si>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</si>
  <si>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</si>
  <si>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</si>
  <si>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</si>
  <si>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</si>
  <si>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</si>
  <si>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</si>
  <si>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</si>
  <si>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</si>
  <si>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</si>
  <si>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</si>
  <si>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</si>
  <si>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</si>
  <si>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</si>
  <si>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</si>
  <si>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</si>
  <si>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</si>
  <si>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</si>
  <si>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</si>
  <si>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</si>
  <si>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</si>
  <si>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</si>
  <si>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</si>
  <si>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</si>
  <si>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</si>
  <si>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</si>
  <si>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</si>
  <si>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</si>
  <si>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</si>
  <si>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</si>
  <si>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</si>
  <si>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</si>
  <si>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</si>
  <si>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</si>
  <si>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</si>
  <si>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</si>
  <si>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</si>
  <si>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</si>
  <si>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</si>
  <si>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</si>
  <si>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</si>
  <si>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</si>
  <si>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</si>
  <si>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</si>
  <si>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</si>
  <si>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</si>
  <si>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</si>
  <si>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</si>
  <si>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</si>
  <si>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</si>
  <si>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</si>
  <si>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</si>
  <si>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</si>
  <si>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</si>
  <si>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</si>
  <si>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</si>
  <si>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</si>
  <si>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</si>
  <si>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</si>
  <si>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</si>
  <si>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</si>
  <si>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</si>
  <si>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</si>
  <si>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</si>
  <si>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</si>
  <si>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</si>
  <si>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</si>
  <si>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</si>
  <si>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</si>
  <si>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</si>
  <si>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</si>
  <si>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</si>
  <si>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</si>
  <si>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</si>
  <si>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</si>
  <si>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</si>
  <si>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</si>
  <si>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</si>
  <si>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</si>
  <si>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</si>
  <si>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</si>
  <si>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</si>
  <si>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</si>
  <si>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</si>
  <si>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</si>
  <si>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</si>
  <si>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</si>
  <si>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</si>
  <si>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</si>
  <si>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</si>
  <si>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</si>
  <si>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</si>
  <si>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</si>
  <si>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</si>
  <si>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</si>
  <si>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</si>
  <si>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</si>
  <si>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</si>
  <si>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</si>
  <si>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</si>
  <si>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</si>
  <si>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</si>
  <si>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</si>
  <si>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</si>
  <si>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</si>
  <si>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</si>
  <si>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</si>
  <si>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</si>
  <si>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</si>
  <si>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</si>
  <si>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</si>
  <si>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</si>
  <si>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</si>
  <si>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</si>
  <si>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</si>
  <si>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</si>
  <si>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</si>
  <si>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</si>
  <si>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</si>
  <si>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</si>
  <si>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</si>
  <si>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</si>
  <si>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</si>
  <si>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</si>
  <si>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</si>
  <si>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</si>
  <si>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</si>
  <si>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</si>
  <si>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</si>
  <si>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</si>
  <si>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</si>
  <si>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</si>
  <si>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</si>
  <si>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</si>
  <si>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</si>
  <si>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</si>
  <si>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</si>
  <si>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</si>
  <si>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</si>
  <si>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</si>
  <si>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</si>
  <si>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</si>
  <si>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</si>
  <si>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</si>
  <si>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</si>
  <si>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</si>
  <si>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</si>
  <si>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</si>
  <si>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</si>
  <si>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</si>
  <si>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</si>
  <si>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</si>
  <si>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</si>
  <si>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</si>
  <si>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</si>
  <si>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</si>
  <si>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</si>
  <si>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</si>
  <si>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</si>
  <si>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</si>
  <si>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</si>
  <si>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</si>
  <si>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</si>
  <si>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</si>
  <si>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</si>
  <si>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</si>
  <si>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</si>
  <si>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</si>
  <si>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</si>
  <si>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</si>
  <si>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</si>
  <si>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</si>
  <si>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</si>
  <si>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</si>
  <si>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</si>
  <si>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</si>
  <si>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</si>
  <si>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</si>
  <si>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</si>
  <si>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</si>
  <si>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</si>
  <si>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</si>
  <si>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</si>
  <si>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</si>
  <si>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</si>
  <si>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</si>
  <si>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</si>
  <si>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</si>
  <si>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</si>
  <si>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</si>
  <si>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</si>
  <si>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</si>
  <si>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</si>
  <si>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</si>
  <si>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</si>
  <si>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</si>
  <si>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</si>
  <si>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</si>
  <si>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</si>
  <si>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</si>
  <si>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</si>
  <si>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</si>
  <si>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</si>
  <si>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</si>
  <si>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</si>
  <si>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</si>
  <si>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</si>
  <si>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</si>
  <si>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</si>
  <si>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</si>
  <si>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</si>
  <si>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</si>
  <si>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</si>
  <si>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</si>
  <si>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</si>
  <si>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</si>
  <si>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</si>
  <si>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</si>
  <si>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</si>
  <si>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</si>
  <si>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</si>
  <si>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</si>
  <si>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</si>
  <si>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</si>
  <si>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</si>
  <si>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</si>
  <si>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</si>
  <si>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</si>
  <si>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</si>
  <si>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</si>
  <si>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</si>
  <si>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</si>
  <si>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</si>
  <si>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</si>
  <si>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</si>
  <si>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</si>
  <si>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</si>
  <si>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</si>
  <si>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</si>
  <si>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</si>
  <si>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</si>
  <si>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</si>
  <si>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</si>
  <si>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</si>
  <si>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</si>
  <si>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</si>
  <si>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</si>
  <si>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</si>
  <si>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</si>
  <si>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</si>
  <si>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</si>
  <si>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</si>
  <si>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</si>
  <si>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</si>
  <si>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</si>
  <si>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</si>
  <si>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</si>
  <si>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</si>
  <si>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</si>
  <si>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</si>
  <si>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</si>
  <si>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</si>
  <si>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</si>
  <si>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</si>
  <si>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</si>
  <si>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</si>
  <si>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</si>
  <si>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</si>
  <si>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</si>
  <si>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</si>
  <si>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</si>
  <si>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</si>
  <si>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</si>
  <si>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</si>
  <si>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</si>
  <si>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</si>
  <si>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</si>
  <si>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</si>
  <si>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</si>
  <si>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</si>
  <si>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</si>
  <si>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</si>
  <si>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</si>
  <si>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</si>
  <si>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</si>
  <si>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</si>
  <si>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</si>
  <si>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</si>
  <si>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</si>
  <si>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</si>
  <si>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</si>
  <si>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</si>
  <si>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</si>
  <si>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</si>
  <si>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</si>
  <si>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</si>
  <si>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</si>
  <si>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</si>
  <si>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</si>
  <si>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</si>
  <si>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</si>
  <si>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</si>
  <si>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</si>
  <si>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</si>
  <si>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</si>
  <si>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</si>
  <si>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</si>
  <si>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</si>
  <si>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</si>
  <si>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</si>
  <si>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</si>
  <si>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</si>
  <si>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</si>
  <si>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</si>
  <si>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</si>
  <si>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</si>
  <si>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</si>
  <si>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</si>
  <si>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</si>
  <si>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</si>
  <si>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</si>
  <si>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</si>
  <si>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</si>
  <si>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</si>
  <si>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</si>
  <si>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</si>
  <si>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</si>
  <si>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</si>
  <si>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</si>
  <si>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</si>
  <si>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</si>
  <si>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</si>
  <si>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</si>
  <si>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</si>
  <si>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</si>
  <si>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</si>
  <si>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</si>
  <si>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</si>
  <si>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</si>
  <si>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</si>
  <si>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</si>
  <si>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</si>
  <si>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</si>
  <si>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</si>
  <si>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</si>
  <si>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</si>
  <si>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</si>
  <si>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</si>
  <si>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</si>
  <si>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</si>
  <si>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</si>
  <si>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</si>
  <si>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</si>
  <si>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</si>
  <si>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</si>
  <si>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</si>
  <si>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</si>
  <si>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</si>
  <si>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</si>
  <si>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</si>
  <si>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</si>
  <si>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</si>
  <si>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</si>
  <si>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</si>
  <si>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</si>
  <si>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</si>
  <si>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</si>
  <si>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</si>
  <si>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</si>
  <si>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</si>
  <si>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</si>
  <si>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</si>
  <si>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</si>
  <si>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</si>
  <si>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</si>
  <si>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</si>
  <si>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</si>
  <si>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</si>
  <si>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</si>
  <si>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</si>
  <si>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</si>
  <si>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</si>
  <si>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</si>
  <si>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</si>
  <si>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</si>
  <si>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</si>
  <si>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</si>
  <si>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</si>
  <si>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</si>
  <si>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</si>
  <si>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</si>
  <si>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</si>
  <si>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</si>
  <si>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</si>
  <si>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</si>
  <si>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</si>
  <si>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</si>
  <si>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</si>
  <si>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</si>
  <si>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</si>
  <si>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</si>
  <si>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</si>
  <si>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</si>
  <si>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</si>
  <si>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</si>
  <si>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</si>
  <si>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</si>
  <si>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</si>
  <si>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</si>
  <si>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</si>
  <si>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</si>
  <si>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</si>
  <si>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</si>
  <si>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</si>
  <si>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</si>
  <si>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</si>
  <si>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</si>
  <si>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</si>
  <si>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</si>
  <si>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</si>
  <si>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</si>
  <si>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</si>
  <si>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</si>
  <si>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</si>
  <si>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</si>
  <si>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</si>
  <si>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</si>
  <si>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</si>
  <si>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</si>
  <si>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</si>
  <si>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</si>
  <si>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</si>
  <si>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</si>
  <si>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</si>
  <si>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</si>
  <si>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</si>
  <si>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</si>
  <si>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</si>
  <si>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</si>
  <si>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</si>
  <si>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</si>
  <si>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</si>
  <si>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</si>
  <si>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</si>
  <si>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</si>
  <si>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</si>
  <si>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</si>
  <si>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</si>
  <si>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</si>
  <si>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</si>
  <si>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</si>
  <si>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</si>
  <si>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</si>
  <si>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</si>
  <si>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</si>
  <si>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</si>
  <si>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</si>
  <si>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</si>
  <si>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</si>
  <si>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</si>
  <si>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</si>
  <si>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</si>
  <si>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</si>
  <si>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</si>
  <si>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</si>
  <si>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</si>
  <si>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</si>
  <si>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</si>
  <si>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</si>
  <si>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</si>
  <si>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</si>
  <si>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</si>
  <si>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</si>
  <si>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</si>
  <si>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</si>
  <si>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</si>
  <si>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</si>
  <si>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</si>
  <si>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</si>
  <si>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</si>
  <si>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</si>
  <si>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</si>
  <si>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</si>
  <si>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</si>
  <si>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</si>
  <si>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</si>
  <si>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</si>
  <si>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</si>
  <si>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</si>
  <si>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</si>
  <si>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</si>
  <si>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</si>
  <si>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</si>
  <si>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</si>
  <si>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</si>
  <si>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</si>
  <si>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</si>
  <si>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</si>
  <si>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</si>
  <si>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</si>
  <si>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</si>
  <si>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</si>
  <si>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</si>
  <si>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</si>
  <si>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</si>
  <si>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</si>
  <si>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</si>
  <si>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</si>
  <si>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</si>
  <si>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</si>
  <si>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</si>
  <si>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</si>
  <si>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PCM-20251127-00000511</t>
  </si>
  <si>
    <t xml:space="preserve">Restored by PG </t>
  </si>
  <si>
    <t xml:space="preserve">PCM-20251127-00000504
</t>
  </si>
  <si>
    <t xml:space="preserve">2025-11-27 08:06:19
</t>
  </si>
  <si>
    <t>PCM-20251127-00000908</t>
  </si>
  <si>
    <t>team dispatched ETA:45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</si>
  <si>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</si>
  <si>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</si>
  <si>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</si>
  <si>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</si>
  <si>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</si>
  <si>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</si>
  <si>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60 min</t>
  </si>
  <si>
    <t>PCM-20251127-00000797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</si>
  <si>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</si>
  <si>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</si>
  <si>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</si>
  <si>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</si>
  <si>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</si>
  <si>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</si>
  <si>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</si>
  <si>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</si>
  <si>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</si>
  <si>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</si>
  <si>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</si>
  <si>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NO PCM</t>
  </si>
  <si>
    <t>ETA 30 min</t>
  </si>
  <si>
    <t>PCM-20251127-00000803</t>
  </si>
  <si>
    <t xml:space="preserve">team at site TS </t>
  </si>
  <si>
    <t>PCM-20251127-00000893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</si>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</sst>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6" dataDxfId="155" headerRowBorderDxfId="153" tableBorderDxfId="154" totalsRowBorderDxfId="152">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7" dataDxfId="46" headerRowBorderDxfId="44" tableBorderDxfId="45" totalsRowBorderDxfId="43">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30" dataDxfId="29" headerRowBorderDxfId="27" tableBorderDxfId="28">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325.55688622684829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45988.505312152774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45988.505312152774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45988.505312152774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45988.505312152774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45988.505312152774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45988.505312152774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45988.505312152774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45988.505312152774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45988.505312152774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45988.505312152774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45988.505312152774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45988.505312152774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45988.505312152774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45988.505312152774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45988.505312152774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45988.505312152774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45988.505312152774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45988.505312152774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45988.505312152774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45988.505312152774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45988.505312152774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45988.505312152774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45988.505312152774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45988.505312152774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45988.505312152774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45988.505312152774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45988.505312152774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45988.505312152774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45988.505312152774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45988.505312152774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45988.505312152774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45988.505312152774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45988.505312152774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45988.505312152774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45988.505312152774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45988.505312152774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45988.505312152774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45988.505312152774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45988.505312152774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D3255CA-BB0A-413E-9D42-DE3F8E5840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163.50547418981296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4.1178931712929625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5</v>
      </c>
      <c r="D5" s="18" t="s">
        <v>24720</v>
      </c>
      <c r="E5" s="99" t="s">
        <v>39100</v>
      </c>
      <c r="F5" s="100">
        <v>45988.346597222226</v>
      </c>
      <c r="G5" s="101">
        <f ca="1">IFERROR(NOW()-F5,"-")</f>
        <v>0.15871493054874009</v>
      </c>
      <c r="H5" s="100">
        <v>45988.338935185187</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tr">
        <f>IFERROR(VLOOKUP(D6,DB!A:K,11,0),"")</f>
        <v>R2</v>
      </c>
      <c r="C6" s="18">
        <v>1</v>
      </c>
      <c r="D6" s="18" t="s">
        <v>22825</v>
      </c>
      <c r="E6" s="99" t="s">
        <v>39021</v>
      </c>
      <c r="F6" s="100">
        <v>45988.400567129633</v>
      </c>
      <c r="G6" s="101">
        <f ca="1">IFERROR(NOW()-F6,"-")</f>
        <v>0.10474502314173151</v>
      </c>
      <c r="H6" s="146" t="s">
        <v>39110</v>
      </c>
      <c r="I6" s="18" t="str">
        <f>IFERROR(VLOOKUP(D6,DB!A:F,6,0),"")</f>
        <v>SCECO</v>
      </c>
      <c r="J6" s="18" t="str">
        <f>IFERROR(VLOOKUP(D6,DB!A:G,7,0),"")</f>
        <v>Vandalized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45988.505312152774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45988.505312152774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45988.505312152774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45988.505312152774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45988.505312152774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45988.505312152774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45988.505312152774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45988.505312152774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45988.505312152774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45988.505312152774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45988.505312152774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45988.505312152774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45988.505312152774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45988.505312152774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45988.505312152774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45988.505312152774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45988.505312152774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45988.505312152774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45988.505312152774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45988.505312152774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45988.505312152774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45988.505312152774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45988.505312152774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45988.505312152774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45988.505312152774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45988.505312152774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45988.505312152774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45988.505312152774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45988.505312152774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45988.505312152774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45988.505312152774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45988.505312152774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45988.505312152774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45988.505312152774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45988.505312152774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45988.505312152774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45988.505312152774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45988.505312152774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45988.505312152774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45988.505312152774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45988.505312152774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45988.505312152774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45988.505312152774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45988.505312152774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45988.505312152774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45988.505312152774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45988.505312152774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45988.505312152774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45988.505312152774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45988.505312152774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45988.505312152774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45988.505312152774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45988.505312152774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45988.505312152774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45988.505312152774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45988.505312152774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45988.505312152774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45988.505312152774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45988.505312152774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45988.505312152774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45988.505312152774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45988.505312152774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45988.505312152774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45988.505312152774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45988.505312152774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45988.505312152774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45988.505312152774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45988.505312152774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45988.505312152774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45988.505312152774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45988.505312152774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45988.505312152774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45988.505312152774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45988.505312152774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45988.505312152774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45988.505312152774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45988.505312152774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45988.505312152774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45988.505312152774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45988.505312152774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45988.505312152774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45988.505312152774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45988.505312152774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45988.505312152774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45988.505312152774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45988.505312152774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45988.505312152774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45988.505312152774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45988.505312152774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39111</v>
      </c>
      <c r="B2" s="58" t="str">
        <f>IFERROR(VLOOKUP(D2,DB!A:K,11,0),"")</f>
        <v>R3</v>
      </c>
      <c r="C2" s="18">
        <v>1</v>
      </c>
      <c r="D2" s="58" t="s">
        <v>28517</v>
      </c>
      <c r="E2" s="92" t="s">
        <v>39100</v>
      </c>
      <c r="F2" s="20">
        <v>45988.481412037036</v>
      </c>
      <c r="G2" s="21">
        <f t="shared" ref="G2:G44" ca="1" si="0">IFERROR(NOW()-F2,"-")</f>
        <v>2.3900115738797467E-2</v>
      </c>
      <c r="H2" s="22">
        <v>45988.476377314815</v>
      </c>
      <c r="I2" s="19" t="str">
        <f>IFERROR(VLOOKUP(D2,DB!A:F,6,0),"")</f>
        <v>SCECO</v>
      </c>
      <c r="J2" s="18" t="str">
        <f>IFERROR(VLOOKUP(D2,DB!A:G,7,0),"")</f>
        <v>Good</v>
      </c>
      <c r="K2" s="42" t="s">
        <v>39112</v>
      </c>
      <c r="L2" s="23" t="str">
        <f>IFERROR(VLOOKUP(D2,DB!A:I,9,0),"")</f>
        <v>Latis</v>
      </c>
    </row>
    <row r="3" spans="1:13" ht="15" customHeight="1">
      <c r="A3" s="19"/>
      <c r="B3" s="58" t="str">
        <f>IFERROR(VLOOKUP(D3,DB!A:K,11,0),"")</f>
        <v/>
      </c>
      <c r="C3" s="18"/>
      <c r="D3" s="58" t="str">
        <f>IFERROR(VLOOKUP(#REF!,DB!#REF!,7,0),"")</f>
        <v/>
      </c>
      <c r="E3" s="18"/>
      <c r="F3" s="20"/>
      <c r="G3" s="21">
        <f t="shared" ca="1" si="0"/>
        <v>45988.505312152774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45988.505312152774</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45988.505312152774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45988.505312152774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45988.505312152774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45988.505312152774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45988.505312152774</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45988.505312152774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45988.505312152774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45988.505312152774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45988.505312152774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45988.505312152774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45988.505312152774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45988.505312152774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45988.505312152774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45988.505312152774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45988.505312152774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45988.505312152774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45988.505312152774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45988.505312152774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45988.505312152774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45988.505312152774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45988.505312152774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45988.505312152774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45988.505312152774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45988.505312152774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45988.505312152774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45988.505312152774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45988.505312152774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45988.505312152774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45988.505312152774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45988.505312152774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45988.505312152774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45988.505312152774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45988.505312152774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45988.505312152774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45988.505312152774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45988.505312152774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45988.505312152774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45988.505312152774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45988.505312152774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45988.505312152774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45988.505312152774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45988.505312152774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45988.505312152774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45988.505312152774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45988.505312152774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45988.505312152774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45988.505312152774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45988.505312152774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45988.505312152774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45988.505312152774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45988.505312152774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45988.505312152774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45988.505312152774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45988.505312152774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45988.505312152774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45988.505312152774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45988.505312152774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45988.505312152774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45988.505312152774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45988.505312152774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45988.505312152774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45988.505312152774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45988.505312152774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45988.505312152774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45988.505312152774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45988.505312152774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45988.505312152774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45988.505312152774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45988.505312152774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45988.505312152774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45988.505312152774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45988.505312152774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45988.505312152774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45988.505312152774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45988.505312152774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45988.505312152774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45988.505312152774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45988.505312152774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45988.505312152774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45988.505312152774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45988.505312152774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45988.505312152774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45988.505312152774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45988.505312152774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45988.505312152774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45988.505312152774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45988.505312152774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45988.505312152774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45988.505312152774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45988.505312152774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45988.505312152774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45988.505312152774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45988.505312152774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45988.505312152774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45988.505312152774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45988.505312152774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45988.505312152774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45988.505312152774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45988.505312152774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45988.505312152774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45988.505312152774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45988.505312152774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45988.505312152774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45988.505312152774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45988.505312152774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45988.505312152774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45988.505312152774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45988.505312152774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45988.505312152774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45988.505312152774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45988.505312152774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45988.505312152774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45988.505312152774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45988.505312152774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45988.505312152774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45988.505312152774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45988.505312152774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45988.505312152774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45988.505312152774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45988.505312152774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45988.505312152774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45988.505312152774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45988.505312152774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45988.505312152774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45988.505312152774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45988.505312152774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45988.505312152774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45988.505312152774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45988.505312152774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45988.505312152774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45988.505312152774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45988.505312152774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45988.505312152774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45988.505312152774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45988.505312152774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45988.505312152774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45988.505312152774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45988.505312152774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45988.505312152774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45988.505312152774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45988.505312152774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45988.505312152774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45988.505312152774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45988.505312152774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45988.505312152774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45988.505312152774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45988.505312152774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45988.505312152774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45988.505312152774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45988.505312152774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45988.505312152774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45988.505312152774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45988.505312152774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45988.505312152774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45988.505312152774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45988.505312152774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45988.505312152774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45988.505312152774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45988.505312152774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45988.505312152774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45988.505312152774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45988.505312152774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45988.505312152774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45988.505312152774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45988.505312152774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45988.505312152774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45988.505312152774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45988.505312152774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45988.505312152774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45988.505312152774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45988.505312152774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45988.505312152774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45988.505312152774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45988.505312152774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45988.505312152774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45988.505312152774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45988.505312152774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45988.505312152774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45988.505312152774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45988.505312152774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45988.505312152774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45988.505312152774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45988.505312152774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45988.505312152774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45988.505312152774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45988.505312152774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45988.505312152774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45988.505312152774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45988.505312152774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45988.505312152774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45988.505312152774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45988.505312152774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45988.505312152774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45988.505312152774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45988.505312152774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45988.505312152774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45988.505312152774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45988.505312152774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45988.505312152774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45988.505312152774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45988.505312152774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45988.505312152774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45988.505312152774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45988.505312152774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45988.505312152774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45988.505312152774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45988.505312152774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45988.505312152774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45988.505312152774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45988.505312152774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45988.505312152774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45988.505312152774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45988.505312152774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45988.505312152774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45988.505312152774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45988.505312152774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45988.505312152774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45988.505312152774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45988.505312152774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45988.505312152774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45988.505312152774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45988.505312152774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45988.505312152774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45988.505312152774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45988.505312152774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45988.505312152774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45988.505312152774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45988.505312152774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45988.505312152774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45988.505312152774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45988.505312152774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45988.505312152774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45988.505312152774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45988.505312152774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45988.505312152774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45988.505312152774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45988.505312152774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45988.505312152774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45988.505312152774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45988.505312152774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45988.505312152774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45988.505312152774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45988.505312152774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45988.505312152774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45988.505312152774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45988.505312152774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45988.505312152774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45988.505312152774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45988.505312152774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45988.505312152774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45988.505312152774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45988.505312152774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45988.505312152774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45988.505312152774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45988.505312152774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45988.505312152774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45988.505312152774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45988.505312152774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45988.505312152774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45988.505312152774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45988.505312152774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45988.505312152774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45988.505312152774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45988.505312152774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45988.505312152774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45988.505312152774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45988.505312152774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45988.505312152774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45988.505312152774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45988.505312152774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45988.505312152774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45988.505312152774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45988.505312152774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45988.505312152774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45988.505312152774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45988.505312152774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45988.505312152774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45988.505312152774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45988.505312152774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45988.505312152774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45988.505312152774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45988.505312152774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45988.505312152774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45988.505312152774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45988.505312152774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45988.505312152774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45988.505312152774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45988.505312152774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45988.505312152774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45988.505312152774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45988.505312152774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45988.505312152774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45988.505312152774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45988.505312152774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45988.505312152774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45988.505312152774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45988.505312152774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45988.505312152774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45988.505312152774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45988.505312152774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45988.505312152774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45988.505312152774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45988.505312152774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45988.505312152774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45988.505312152774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45988.505312152774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45988.505312152774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45988.505312152774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45988.505312152774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45988.505312152774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45988.505312152774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45988.505312152774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45988.505312152774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45988.505312152774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45988.505312152774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45988.505312152774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45988.505312152774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45988.505312152774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45988.505312152774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45988.505312152774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45988.505312152774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45988.505312152774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45988.505312152774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45988.505312152774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45988.505312152774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45988.505312152774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45988.505312152774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45988.505312152774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45988.505312152774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45988.505312152774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45988.505312152774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45988.505312152774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45988.505312152774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45988.505312152774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45988.505312152774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45988.505312152774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45988.505312152774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45988.505312152774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45988.505312152774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45988.505312152774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45988.505312152774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45988.505312152774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45988.505312152774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45988.505312152774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45988.505312152774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45988.505312152774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45988.505312152774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45988.505312152774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45988.505312152774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45988.505312152774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45988.505312152774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45988.505312152774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45988.505312152774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45988.505312152774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45988.505312152774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45988.505312152774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45988.505312152774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45988.505312152774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45988.505312152774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45988.505312152774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45988.505312152774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45988.505312152774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45988.505312152774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45988.505312152774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45988.505312152774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45988.505312152774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45988.505312152774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45988.505312152774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45988.505312152774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45988.505312152774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45988.505312152774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45988.505312152774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45988.505312152774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45988.505312152774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45988.505312152774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45988.505312152774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45988.505312152774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45988.505312152774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45988.505312152774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45988.505312152774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45988.505312152774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45988.505312152774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45988.505312152774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45988.505312152774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45988.505312152774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45988.505312152774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45988.505312152774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45988.505312152774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45988.505312152774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45988.505312152774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45988.505312152774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45988.505312152774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45988.505312152774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45988.505312152774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45988.505312152774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45988.505312152774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45988.505312152774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45988.505312152774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45988.505312152774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45988.505312152774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45988.505312152774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45988.505312152774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45988.505312152774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45988.505312152774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45988.505312152774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45988.505312152774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45988.505312152774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45988.505312152774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45988.505312152774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45988.505312152774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45988.505312152774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45988.505312152774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45988.505312152774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45988.505312152774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45988.505312152774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45988.505312152774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45988.505312152774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45988.505312152774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45988.505312152774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45988.505312152774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45988.505312152774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45988.505312152774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45988.505312152774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45988.505312152774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45988.505312152774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45988.505312152774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45988.505312152774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45988.505312152774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45988.505312152774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45988.505312152774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45988.505312152774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45988.505312152774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45988.505312152774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45988.505312152774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45988.505312152774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45988.505312152774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45988.505312152774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45988.505312152774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45988.505312152774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45988.505312152774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45988.505312152774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45988.505312152774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45988.505312152774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45988.505312152774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45988.505312152774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45988.505312152774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45988.505312152774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45988.505312152774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45988.505312152774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45988.505312152774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45988.505312152774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45988.505312152774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45988.505312152774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45988.505312152774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45988.505312152774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45988.505312152774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45988.505312152774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45988.505312152774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45988.505312152774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45988.505312152774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45988.505312152774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45988.505312152774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45988.505312152774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45988.505312152774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45988.505312152774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45988.505312152774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45988.505312152774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45988.505312152774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45988.505312152774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45988.505312152774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45988.505312152774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45988.505312152774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45988.505312152774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45988.505312152774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45988.505312152774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45988.505312152774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45988.505312152774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45988.505312152774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45988.505312152774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45988.505312152774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45988.505312152774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45988.505312152774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45988.505312152774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45988.505312152774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45988.505312152774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45988.505312152774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45988.505312152774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45988.505312152774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45988.505312152774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45988.505312152774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45988.505312152774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45988.505312152774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45988.505312152774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45988.505312152774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45988.505312152774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45988.505312152774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45988.505312152774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45988.505312152774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45988.505312152774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45988.505312152774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45988.505312152774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45988.505312152774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45988.505312152774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45988.505312152774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45988.505312152774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45988.505312152774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45988.505312152774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45988.505312152774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45988.505312152774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45988.505312152774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45988.505312152774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45988.505312152774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45988.505312152774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45988.505312152774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45988.505312152774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45988.505312152774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45988.505312152774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45988.505312152774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45988.505312152774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45988.505312152774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45988.505312152774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45988.505312152774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45988.505312152774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45988.505312152774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45988.505312152774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45988.505312152774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45988.505312152774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45988.505312152774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45988.505312152774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45988.505312152774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45988.505312152774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45988.505312152774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45988.505312152774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45988.505312152774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45988.505312152774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45988.505312152774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45988.505312152774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45988.505312152774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45988.505312152774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45988.505312152774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45988.505312152774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45988.505312152774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45988.505312152774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45988.505312152774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45988.505312152774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45988.505312152774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45988.505312152774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45988.505312152774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45988.505312152774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45988.505312152774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45988.505312152774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45988.505312152774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45988.505312152774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45988.505312152774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45988.505312152774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45988.505312152774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45988.505312152774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45988.505312152774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45988.505312152774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45988.505312152774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45988.505312152774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45988.505312152774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45988.505312152774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45988.505312152774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45988.505312152774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45988.505312152774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45988.505312152774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45988.505312152774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45988.505312152774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45988.505312152774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45988.505312152774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45988.505312152774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45988.505312152774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45988.505312152774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45988.505312152774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45988.505312152774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45988.505312152774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45988.505312152774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45988.505312152774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45988.505312152774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45988.505312152774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45988.505312152774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45988.505312152774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45988.505312152774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45988.505312152774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45988.505312152774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45988.505312152774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45988.505312152774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45988.505312152774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45988.505312152774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45988.505312152774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45988.505312152774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45988.505312152774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45988.505312152774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45988.505312152774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45988.505312152774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45988.505312152774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45988.505312152774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45988.505312152774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45988.505312152774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45988.505312152774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45988.505312152774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45988.505312152774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45988.505312152774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45988.505312152774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45988.505312152774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45988.505312152774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45988.505312152774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45988.505312152774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45988.505312152774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45988.505312152774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45988.505312152774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45988.505312152774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45988.505312152774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45988.505312152774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45988.505312152774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45988.505312152774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45988.505312152774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45988.505312152774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45988.505312152774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45988.505312152774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45988.505312152774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45988.505312152774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45988.505312152774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45988.505312152774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45988.505312152774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45988.505312152774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45988.505312152774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45988.505312152774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45988.505312152774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45988.505312152774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45988.505312152774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45988.505312152774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45988.505312152774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45988.505312152774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45988.505312152774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45988.505312152774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45988.505312152774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45988.505312152774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45988.505312152774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45988.505312152774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45988.505312152774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45988.505312152774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45988.505312152774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45988.505312152774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45988.505312152774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45988.505312152774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45988.505312152774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45988.505312152774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45988.505312152774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45988.505312152774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45988.505312152774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45988.505312152774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45988.505312152774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45988.505312152774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45988.505312152774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45988.505312152774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45988.505312152774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45988.505312152774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45988.505312152774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45988.505312152774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45988.505312152774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45988.505312152774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45988.505312152774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45988.505312152774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45988.505312152774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45988.505312152774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45988.505312152774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45988.505312152774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45988.505312152774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45988.505312152774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45988.505312152774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45988.505312152774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45988.505312152774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45988.505312152774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45988.505312152774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45988.505312152774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45988.505312152774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45988.505312152774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45988.505312152774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45988.505312152774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45988.505312152774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45988.505312152774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45988.505312152774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45988.505312152774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45988.505312152774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45988.505312152774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45988.505312152774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45988.505312152774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45988.505312152774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45988.505312152774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45988.505312152774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45988.505312152774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45988.505312152774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45988.505312152774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45988.505312152774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45988.505312152774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45988.505312152774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45988.505312152774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45988.505312152774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45988.505312152774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45988.505312152774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45988.505312152774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45988.505312152774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45988.505312152774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45988.505312152774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45988.505312152774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45988.505312152774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45988.505312152774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45988.505312152774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45988.505312152774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45988.505312152774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45988.505312152774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45988.505312152774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45988.505312152774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45988.505312152774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45988.505312152774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45988.505312152774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45988.505312152774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45988.505312152774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45988.505312152774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45988.505312152774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45988.505312152774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45988.505312152774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45988.505312152774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45988.505312152774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45988.505312152774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45988.505312152774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45988.505312152774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45988.505312152774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45988.505312152774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45988.505312152774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45988.505312152774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45988.505312152774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45988.505312152774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45988.505312152774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45988.505312152774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45988.505312152774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45988.505312152774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45988.505312152774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45988.505312152774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45988.505312152774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45988.505312152774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45988.505312152774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45988.505312152774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45988.505312152774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45988.505312152774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45988.505312152774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45988.505312152774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45988.505312152774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45988.505312152774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45988.505312152774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45988.505312152774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45988.505312152774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45988.505312152774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45988.505312152774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45988.505312152774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45988.505312152774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45988.505312152774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45988.505312152774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45988.505312152774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45988.505312152774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45988.505312152774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45988.505312152774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45988.505312152774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45988.505312152774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45988.505312152774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45988.505312152774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45988.505312152774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45988.505312152774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45988.505312152774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45988.505312152774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45988.505312152774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45988.505312152774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45988.505312152774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45988.505312152774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45988.505312152774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45988.505312152774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45988.505312152774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45988.505312152774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45988.505312152774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45988.505312152774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45988.505312152774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45988.505312152774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45988.505312152774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45988.505312152774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45988.505312152774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45988.505312152774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45988.505312152774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45988.505312152774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45988.505312152774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45988.505312152774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45988.505312152774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45988.505312152774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45988.505312152774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45988.505312152774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45988.505312152774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45988.505312152774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45988.505312152774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45988.505312152774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45988.505312152774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45988.505312152774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45988.505312152774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45988.505312152774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45988.505312152774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45988.505312152774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45988.505312152774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45988.505312152774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45988.505312152774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45988.505312152774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45988.505312152774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45988.505312152774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45988.505312152774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45988.505312152774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45988.505312152774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45988.505312152774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45988.505312152774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45988.505312152774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45988.505312152774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45988.505312152774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45988.505312152774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45988.505312152774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45988.505312152774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45988.505312152774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45988.505312152774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45988.505312152774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45988.505312152774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45988.505312152774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45988.505312152774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45988.505312152774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45988.505312152774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45988.505312152774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45988.505312152774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45988.505312152774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45988.505312152774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45988.505312152774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45988.505312152774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45988.505312152774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45988.505312152774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45988.505312152774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45988.505312152774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45988.505312152774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45988.505312152774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45988.505312152774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45988.505312152774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45988.505312152774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45988.505312152774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45988.505312152774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45988.505312152774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45988.505312152774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45988.505312152774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45988.505312152774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45988.505312152774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45988.505312152774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45988.505312152774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45988.505312152774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45988.505312152774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45988.505312152774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45988.505312152774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45988.505312152774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45988.505312152774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45988.505312152774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45988.505312152774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45988.505312152774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45988.505312152774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45988.505312152774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45988.505312152774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45988.505312152774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45988.505312152774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45988.505312152774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45988.505312152774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45988.505312152774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45988.505312152774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45988.505312152774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45988.505312152774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45988.505312152774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45988.505312152774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45988.505312152774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45988.505312152774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45988.505312152774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45988.505312152774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45988.505312152774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45988.505312152774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45988.505312152774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45988.505312152774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45988.505312152774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45988.505312152774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45988.505312152774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45988.505312152774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45988.505312152774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45988.505312152774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45988.505312152774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45988.505312152774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45988.505312152774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45988.505312152774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45988.505312152774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45988.505312152774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45988.505312152774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45988.505312152774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45988.505312152774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45988.505312152774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45988.505312152774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45988.505312152774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45988.505312152774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45988.505312152774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45988.505312152774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45988.505312152774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45988.505312152774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45988.505312152774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45988.505312152774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45988.505312152774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45988.505312152774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45988.505312152774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45988.505312152774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45988.505312152774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45988.505312152774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45988.505312152774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45988.505312152774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45988.505312152774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45988.505312152774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45988.505312152774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45988.505312152774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45988.505312152774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45988.505312152774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45988.505312152774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45988.505312152774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45988.505312152774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45988.505312152774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45988.505312152774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45988.505312152774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45988.505312152774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45988.505312152774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45988.505312152774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45988.505312152774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45988.505312152774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45988.505312152774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45988.505312152774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45988.505312152774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45988.505312152774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45988.505312152774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45988.505312152774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45988.505312152774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45988.505312152774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45988.505312152774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45988.505312152774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45988.505312152774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45988.505312152774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45988.505312152774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45988.505312152774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45988.505312152774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45988.505312152774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285.02459456017823</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0.13586770833353512</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45988.505312152774</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6.0381597220839467E-2</v>
      </c>
      <c r="H5" s="92">
        <v>45988.43645833333</v>
      </c>
      <c r="I5" s="92" t="str">
        <f>IFERROR(VLOOKUP(D5,DB!A:F,6,0),"")</f>
        <v>SCECO</v>
      </c>
      <c r="J5" s="92" t="str">
        <f>IFERROR(VLOOKUP(D5,DB!A:G,7,0),"")</f>
        <v>Dead</v>
      </c>
      <c r="K5" s="94" t="s">
        <v>39119</v>
      </c>
      <c r="L5" s="88" t="str">
        <f>IFERROR(VLOOKUP(D5,DB!A:I,9,0),"")</f>
        <v>Latis</v>
      </c>
    </row>
    <row r="6" spans="1:16" ht="15" customHeight="1">
      <c r="A6" s="110" t="s">
        <v>39120</v>
      </c>
      <c r="B6" s="110" t="str">
        <f>IFERROR(VLOOKUP(D6,DB!A:K,11,0),"")</f>
        <v>R4</v>
      </c>
      <c r="C6" s="90">
        <v>1</v>
      </c>
      <c r="D6" s="88" t="s">
        <v>30338</v>
      </c>
      <c r="E6" s="91" t="s">
        <v>39021</v>
      </c>
      <c r="F6" s="92">
        <v>45988.441886574074</v>
      </c>
      <c r="G6" s="93">
        <f t="shared" ca="1" si="0"/>
        <v>6.3425578700844198E-2</v>
      </c>
      <c r="H6" s="92">
        <v>45988.465717592589</v>
      </c>
      <c r="I6" s="92" t="str">
        <f>IFERROR(VLOOKUP(D6,DB!A:F,6,0),"")</f>
        <v>SCECO</v>
      </c>
      <c r="J6" s="92" t="str">
        <f>IFERROR(VLOOKUP(D6,DB!A:G,7,0),"")</f>
        <v>Dead</v>
      </c>
      <c r="K6" s="94" t="s">
        <v>39121</v>
      </c>
      <c r="L6" s="88" t="str">
        <f>IFERROR(VLOOKUP(D6,DB!A:I,9,0),"")</f>
        <v>Latis</v>
      </c>
    </row>
    <row r="7" spans="1:16" ht="15" customHeight="1">
      <c r="A7" s="110"/>
      <c r="B7" s="110" t="str">
        <f>IFERROR(VLOOKUP(D7,DB!A:K,11,0),"")</f>
        <v/>
      </c>
      <c r="C7" s="90"/>
      <c r="D7" s="88"/>
      <c r="E7" s="91"/>
      <c r="F7" s="92"/>
      <c r="G7" s="93">
        <f t="shared" ca="1" si="0"/>
        <v>45988.505312152774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45988.505312152774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45988.505312152774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45988.505312152774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45988.505312152774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45988.505312152774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45988.505312152774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45988.505312152774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45988.505312152774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45988.505312152774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45988.505312152774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45988.505312152774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45988.505312152774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45988.505312152774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45988.505312152774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45988.505312152774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45988.505312152774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45988.505312152774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45988.505312152774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45988.505312152774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45988.505312152774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45988.505312152774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45988.505312152774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45988.505312152774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45988.505312152774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45988.505312152774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45988.505312152774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45988.505312152774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45988.505312152774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45988.505312152774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45988.505312152774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45988.505312152774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45988.505312152774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45988.505312152774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45988.505312152774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45988.505312152774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45988.505312152774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45988.505312152774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45988.505312152774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45988.505312152774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45988.505312152774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45988.505312152774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45988.505312152774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45988.505312152774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45988.505312152774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45988.505312152774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45988.505312152774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45988.505312152774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45988.505312152774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45988.505312152774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45988.505312152774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45988.505312152774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45988.505312152774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45988.505312152774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45988.505312152774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45988.505312152774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45988.505312152774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45988.505312152774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45988.505312152774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45988.505312152774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45988.505312152774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45988.505312152774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45988.505312152774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45988.505312152774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45988.505312152774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45988.505312152774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45988.505312152774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45988.505312152774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45988.505312152774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45988.505312152774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45988.505312152774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45988.505312152774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45988.505312152774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45988.505312152774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45988.505312152774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45988.505312152774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45988.505312152774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45988.505312152774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45988.505312152774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45988.505312152774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45988.505312152774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45988.505312152774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45988.505312152774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45988.505312152774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45988.505312152774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45988.505312152774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45988.505312152774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45988.505312152774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45988.505312152774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45988.505312152774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45988.505312152774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45988.505312152774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45988.505312152774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45988.505312152774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45988.505312152774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45988.505312152774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45988.505312152774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45988.505312152774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45988.505312152774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45988.505312152774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45988.505312152774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45988.505312152774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45988.505312152774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45988.505312152774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45988.505312152774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45988.505312152774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45988.505312152774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45988.505312152774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45988.505312152774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45988.505312152774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45988.505312152774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45988.505312152774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45988.505312152774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45988.505312152774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45988.505312152774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45988.505312152774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45988.505312152774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45988.505312152774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45988.505312152774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45988.505312152774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45988.505312152774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45988.505312152774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45988.505312152774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45988.505312152774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45988.505312152774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45988.505312152774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45988.505312152774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45988.505312152774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45988.505312152774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45988.505312152774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45988.505312152774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45988.505312152774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45988.505312152774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45988.505312152774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45988.505312152774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45988.505312152774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45988.505312152774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45988.505312152774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45988.505312152774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45988.505312152774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45988.505312152774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45988.505312152774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45988.505312152774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45988.505312152774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45988.505312152774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45988.505312152774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45988.505312152774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45988.505312152774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45988.505312152774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45988.505312152774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45988.505312152774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45988.505312152774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45988.505312152774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45988.505312152774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45988.505312152774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45988.505312152774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45988.505312152774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45988.505312152774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45988.505312152774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45988.505312152774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45988.505312152774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45988.505312152774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45988.505312152774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45988.505312152774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45988.505312152774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45988.505312152774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45988.505312152774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45988.505312152774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45988.505312152774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45988.505312152774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45988.505312152774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45988.505312152774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45988.505312152774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45988.505312152774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45988.505312152774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45988.505312152774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45988.505312152774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45988.505312152774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45988.505312152774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45988.505312152774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45988.505312152774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45988.505312152774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45988.505312152774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45988.505312152774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45988.505312152774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45988.505312152774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45988.505312152774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45988.505312152774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45988.505312152774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45988.505312152774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45988.505312152774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45988.505312152774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45988.505312152774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45988.505312152774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45988.505312152774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45988.505312152774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45988.505312152774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45988.505312152774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45988.505312152774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45988.505312152774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45988.505312152774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45988.505312152774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45988.505312152774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45988.505312152774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45988.505312152774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45988.505312152774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45988.505312152774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45988.505312152774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45988.505312152774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45988.505312152774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45988.505312152774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45988.505312152774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45988.505312152774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45988.505312152774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45988.505312152774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45988.505312152774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45988.505312152774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45988.505312152774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45988.505312152774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45988.505312152774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45988.505312152774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45988.505312152774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45988.505312152774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45988.505312152774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45988.505312152774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45988.505312152774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45988.505312152774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45988.505312152774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45988.505312152774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45988.505312152774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45988.505312152774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45988.505312152774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45988.505312152774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45988.505312152774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45988.505312152774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45988.505312152774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45988.505312152774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45988.505312152774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45988.505312152774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45988.505312152774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45988.505312152774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45988.505312152774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45988.505312152774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45988.505312152774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45988.505312152774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45988.505312152774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45988.505312152774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45988.505312152774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45988.505312152774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45988.505312152774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45988.505312152774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45988.505312152774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45988.505312152774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45988.505312152774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45988.505312152774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45988.505312152774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45988.505312152774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45988.505312152774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45988.505312152774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45988.505312152774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45988.505312152774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45988.505312152774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45988.505312152774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45988.505312152774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45988.505312152774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45988.505312152774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45988.505312152774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45988.505312152774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45988.505312152774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45988.505312152774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45988.505312152774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45988.505312152774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45988.505312152774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45988.505312152774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45988.505312152774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45988.505312152774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45988.505312152774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45988.505312152774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45988.505312152774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45988.505312152774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45988.505312152774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45988.505312152774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45988.505312152774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45988.505312152774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45988.505312152774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45988.505312152774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45988.505312152774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45988.505312152774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45988.505312152774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45988.505312152774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45988.505312152774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45988.505312152774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45988.505312152774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45988.505312152774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45988.505312152774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45988.505312152774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45988.505312152774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45988.505312152774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45988.505312152774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45988.505312152774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45988.505312152774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45988.505312152774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45988.505312152774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45988.505312152774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45988.505312152774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45988.505312152774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45988.505312152774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45988.505312152774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45988.505312152774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45988.505312152774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45988.505312152774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45988.505312152774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45988.505312152774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45988.505312152774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45988.505312152774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45988.505312152774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45988.505312152774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45988.505312152774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45988.505312152774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45988.505312152774</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tabSelected="1" workbookViewId="0">
      <selection activeCell="A7" sqref="A7:X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96.673251967586111</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62.316434837957786</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39.844201041662018</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7.1320135416608537</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2</v>
      </c>
      <c r="D6" s="37" t="s">
        <v>38236</v>
      </c>
      <c r="E6" s="37" t="s">
        <v>39100</v>
      </c>
      <c r="F6" s="38" t="s">
        <v>24</v>
      </c>
      <c r="G6" s="144" t="str">
        <f t="shared" ref="G6:G26" ca="1" si="2">IFERROR(NOW()-F6,"")</f>
        <v/>
      </c>
      <c r="H6" s="38">
        <v>45988.443425925929</v>
      </c>
      <c r="I6" s="37" t="str">
        <f>IFERROR(VLOOKUP(D6,DB!A:F,6,0),"")</f>
        <v>SCECO</v>
      </c>
      <c r="J6" s="37" t="str">
        <f>IFERROR(VLOOKUP(D6,DB!A:G,7,0),"")</f>
        <v>Haj Removal</v>
      </c>
      <c r="K6" s="37" t="s">
        <v>39131</v>
      </c>
      <c r="L6" s="37" t="str">
        <f>IFERROR(VLOOKUP(D6,DB!A:I,9,0),"")</f>
        <v>Latis</v>
      </c>
    </row>
    <row r="7" spans="1:13" s="39" customFormat="1">
      <c r="A7" s="37"/>
      <c r="B7" s="37" t="str">
        <f>IFERROR(VLOOKUP(D7,DB!A:K,11,0),"")</f>
        <v/>
      </c>
      <c r="C7" s="37"/>
      <c r="D7" s="37"/>
      <c r="E7" s="37"/>
      <c r="F7" s="38"/>
      <c r="G7" s="144">
        <f t="shared" ca="1" si="2"/>
        <v>45988.505312037036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45988.505312037036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45988.505312037036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45988.505312037036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45988.505312037036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45988.505312037036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45988.505312037036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45988.505312037036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45988.505312037036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45988.505312037036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45988.505312037036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45988.505312037036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45988.505312037036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45988.505312037036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45988.505312037036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45988.505312037036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45988.505312037036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45988.505312037036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45988.505312037036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45988.505312037036</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39132</v>
      </c>
      <c r="B2" s="124" t="str">
        <f>IFERROR(VLOOKUP(D2,DB!A:K,11,0),"")</f>
        <v>R6</v>
      </c>
      <c r="C2" s="103">
        <v>1</v>
      </c>
      <c r="D2" s="124" t="s">
        <v>34020</v>
      </c>
      <c r="E2" s="103" t="s">
        <v>39021</v>
      </c>
      <c r="F2" s="147"/>
      <c r="G2" s="72">
        <f ca="1">IFERROR(NOW()-F2,"-")</f>
        <v>45988.505312152774</v>
      </c>
      <c r="H2" s="147">
        <v>45988.421805555554</v>
      </c>
      <c r="I2" s="124" t="str">
        <f>IFERROR(VLOOKUP(D2,DB!A:F,6,0),"")</f>
        <v>Generator-SG</v>
      </c>
      <c r="J2" s="124" t="str">
        <f>IFERROR(VLOOKUP(D2,DB!A:G,7,0),"")</f>
        <v>Dead</v>
      </c>
      <c r="K2" s="103" t="s">
        <v>39133</v>
      </c>
      <c r="L2" s="128" t="str">
        <f>IFERROR(VLOOKUP(D2,DB!A:I,9,0),"")</f>
        <v>Latis</v>
      </c>
    </row>
    <row r="3" spans="1:16382" ht="31.5" customHeight="1">
      <c r="A3" s="150" t="s">
        <v>39134</v>
      </c>
      <c r="B3" s="124" t="str">
        <f>IFERROR(VLOOKUP(D3,DB!A:K,11,0),"")</f>
        <v>R6</v>
      </c>
      <c r="C3" s="125">
        <v>5</v>
      </c>
      <c r="D3" s="124" t="s">
        <v>29123</v>
      </c>
      <c r="E3" s="106" t="s">
        <v>39021</v>
      </c>
      <c r="F3" s="151">
        <v>45988.443680555552</v>
      </c>
      <c r="G3" s="72">
        <f ca="1">IFERROR(NOW()-F3,"-")</f>
        <v>6.1631481483345851E-2</v>
      </c>
      <c r="H3" s="151">
        <v>45988.439687500002</v>
      </c>
      <c r="I3" s="124" t="str">
        <f>IFERROR(VLOOKUP(D3,DB!A:F,6,0),"")</f>
        <v>SCECO</v>
      </c>
      <c r="J3" s="124" t="str">
        <f>IFERROR(VLOOKUP(D3,DB!A:G,7,0),"")</f>
        <v>Weak+No BB Design</v>
      </c>
      <c r="K3" s="127" t="s">
        <v>39135</v>
      </c>
      <c r="L3" s="128" t="str">
        <f>IFERROR(VLOOKUP(D3,DB!A:I,9,0),"")</f>
        <v>Latis</v>
      </c>
    </row>
    <row r="4" spans="1:16382" ht="31.5" customHeight="1">
      <c r="A4" s="150" t="s">
        <v>39136</v>
      </c>
      <c r="B4" s="124" t="str">
        <f>IFERROR(VLOOKUP(D4,DB!A:K,11,0),"")</f>
        <v>R6</v>
      </c>
      <c r="C4" s="125">
        <v>1</v>
      </c>
      <c r="D4" s="124" t="s">
        <v>35495</v>
      </c>
      <c r="E4" s="106" t="s">
        <v>39021</v>
      </c>
      <c r="F4" s="151">
        <v>45988.475162037037</v>
      </c>
      <c r="G4" s="72">
        <f ca="1">IFERROR(NOW()-F4,"-")</f>
        <v>3.0149999998684507E-2</v>
      </c>
      <c r="H4" s="151">
        <v>45988.467476851853</v>
      </c>
      <c r="I4" s="124" t="str">
        <f>IFERROR(VLOOKUP(D4,DB!A:F,6,0),"")</f>
        <v>SCECO</v>
      </c>
      <c r="J4" s="124" t="str">
        <f>IFERROR(VLOOKUP(D4,DB!A:G,7,0),"")</f>
        <v>Dead+No BB Design</v>
      </c>
      <c r="K4" s="127" t="s">
        <v>39137</v>
      </c>
      <c r="L4" s="128" t="str">
        <f>IFERROR(VLOOKUP(D4,DB!A:I,9,0),"")</f>
        <v>Latis</v>
      </c>
    </row>
    <row r="5" spans="1:16382" ht="31.5" customHeight="1">
      <c r="A5" s="123"/>
      <c r="B5" s="124" t="str">
        <f>IFERROR(VLOOKUP(D5,DB!A:K,11,0),"")</f>
        <v/>
      </c>
      <c r="C5" s="125"/>
      <c r="D5" s="124"/>
      <c r="E5" s="106"/>
      <c r="F5"/>
      <c r="G5" s="72">
        <f ca="1">IFERROR(NOW()-F5,"-")</f>
        <v>45988.505312037036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45988.505312037036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45988.505312152774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45988.505312152774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45988.505312152774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45988.505312152774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45988.505312152774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45988.505312152774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45988.505312152774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2"/>
      <c r="E14" s="106"/>
      <c r="F14" s="126"/>
      <c r="G14" s="72">
        <f ca="1">IFERROR(NOW()-F14,"-")</f>
        <v>45988.505312152774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45988.505312152774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45988.505312152774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45988.505312152774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45988.505312152774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45988.505312152774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45988.505312152774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45988.505312152774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45988.505312152774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45988.505312152774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45988.505312152774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45988.505312152774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45988.505312152774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45988.505312152774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2"/>
      <c r="E28" s="106"/>
      <c r="F28" s="126"/>
      <c r="G28" s="72">
        <f ca="1">IFERROR(NOW()-F28,"-")</f>
        <v>45988.505312152774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45988.505312152774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45988.505312152774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45988.505312152774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45988.505312152774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45988.505312152774</v>
      </c>
      <c r="H33" s="126"/>
      <c r="I33" s="124" t="str">
        <f>IFERROR(VLOOKUP(D33,DB!A:F,6,0),"")</f>
        <v/>
      </c>
      <c r="J33" s="124" t="str">
        <f>IFERROR(VLOOKUP(D33,DB!A:G,7,0),"")</f>
        <v/>
      </c>
      <c r="K33" s="127"/>
      <c r="L33" s="128" t="str">
        <f>IFERROR(VLOOKUP(D33,DB!A:I,9,0),"")</f>
        <v/>
      </c>
    </row>
  </sheetData>
  <dataValidations count="2">
    <dataValidation allowBlank="1" showInputMessage="1" showErrorMessage="1" sqref="E1" xr:uid="{9E1BC488-8814-4F8A-8DBE-742B3278AB71}"/>
    <dataValidation type="list" allowBlank="1" showInputMessage="1" showErrorMessage="1" sqref="E2:E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2025-11-27T09:10:03Z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